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B2\Desktop\СЕКРЕТАРЮ\"/>
    </mc:Choice>
  </mc:AlternateContent>
  <bookViews>
    <workbookView showHorizontalScroll="0" showVerticalScroll="0" showSheetTabs="0" xWindow="0" yWindow="0" windowWidth="19155" windowHeight="703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J21" i="3"/>
  <c r="I21" i="3"/>
  <c r="H21" i="3"/>
  <c r="G21" i="3"/>
  <c r="F17" i="3"/>
  <c r="F16" i="3"/>
  <c r="F21" i="3" s="1"/>
  <c r="J12" i="3"/>
  <c r="I12" i="3"/>
  <c r="H12" i="3"/>
  <c r="G12" i="3"/>
  <c r="G10" i="3"/>
  <c r="E10" i="3"/>
  <c r="J8" i="3"/>
  <c r="I8" i="3"/>
  <c r="H8" i="3"/>
  <c r="G8" i="3"/>
  <c r="F8" i="3"/>
  <c r="J6" i="3"/>
  <c r="I6" i="3"/>
  <c r="H6" i="3"/>
  <c r="G6" i="3"/>
  <c r="J4" i="3"/>
  <c r="J10" i="3" s="1"/>
  <c r="I4" i="3"/>
  <c r="I10" i="3" s="1"/>
  <c r="H4" i="3"/>
  <c r="H10" i="3" s="1"/>
  <c r="G4" i="3"/>
  <c r="F4" i="3"/>
  <c r="F10" i="3" s="1"/>
</calcChain>
</file>

<file path=xl/sharedStrings.xml><?xml version="1.0" encoding="utf-8"?>
<sst xmlns="http://schemas.openxmlformats.org/spreadsheetml/2006/main" count="62" uniqueCount="47">
  <si>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</si>
  <si>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</si>
  <si>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</si>
  <si>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</si>
  <si>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</si>
  <si>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</si>
  <si>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</si>
  <si>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</si>
  <si>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</si>
  <si>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</si>
  <si>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</si>
  <si>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</si>
  <si>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</si>
  <si>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</si>
  <si>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</si>
  <si>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</si>
  <si>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</si>
  <si>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</si>
  <si>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</si>
  <si>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</si>
  <si>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</si>
  <si>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</si>
  <si>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</si>
  <si>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закуска</t>
  </si>
  <si>
    <t>Хлеб  ржано-пшеничный</t>
  </si>
  <si>
    <t>Т.32 сб.1981 г.</t>
  </si>
  <si>
    <t>фрукты</t>
  </si>
  <si>
    <t>Яблоко</t>
  </si>
  <si>
    <t>кисломол.</t>
  </si>
  <si>
    <t>№ 14 сб.2011г.</t>
  </si>
  <si>
    <t>Масло сливочное</t>
  </si>
  <si>
    <t>№ 223 сб.2011г.</t>
  </si>
  <si>
    <t>Запеканка из творога с вареньем</t>
  </si>
  <si>
    <t>№ 54-9гн-2020</t>
  </si>
  <si>
    <t>Кофейный напиток</t>
  </si>
  <si>
    <t>сладкое</t>
  </si>
  <si>
    <t>Тортик "Боярушка"</t>
  </si>
  <si>
    <t>Мандарин</t>
  </si>
  <si>
    <t>Салат из свежих огурцов</t>
  </si>
  <si>
    <t>№ 104,105 сб.2011г.</t>
  </si>
  <si>
    <t>Борщ  с укропом,говядиной отварной</t>
  </si>
  <si>
    <t>№ 294 сб.2011г.</t>
  </si>
  <si>
    <t xml:space="preserve">Плов из птицы  </t>
  </si>
  <si>
    <t>Сок</t>
  </si>
  <si>
    <t>Печенье</t>
  </si>
  <si>
    <t>Снежок</t>
  </si>
  <si>
    <t>2024-11-21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</si>
</sst>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3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2" fontId="4" fillId="2" borderId="25" xfId="1" applyNumberFormat="1" applyFont="1" applyFill="1" applyBorder="1" applyAlignment="1"/>
    <xf numFmtId="0" fontId="1" fillId="0" borderId="17" xfId="0" applyFont="1" applyBorder="1"/>
    <xf numFmtId="0" fontId="4" fillId="2" borderId="1" xfId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0" borderId="20" xfId="0" applyFont="1" applyBorder="1"/>
    <xf numFmtId="0" fontId="4" fillId="0" borderId="1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2" borderId="26" xfId="0" applyFont="1" applyFill="1" applyBorder="1"/>
    <xf numFmtId="0" fontId="1" fillId="0" borderId="22" xfId="0" applyFont="1" applyBorder="1"/>
    <xf numFmtId="0" fontId="1" fillId="2" borderId="19" xfId="0" applyFont="1" applyFill="1" applyBorder="1"/>
    <xf numFmtId="0" fontId="1" fillId="2" borderId="28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1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1" fillId="2" borderId="3" xfId="0" applyFont="1" applyFill="1" applyBorder="1"/>
    <xf numFmtId="164" fontId="4" fillId="2" borderId="27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18" xfId="0" applyNumberFormat="1" applyFont="1" applyFill="1" applyBorder="1" applyAlignment="1"/>
    <xf numFmtId="0" fontId="4" fillId="2" borderId="25" xfId="2" applyNumberFormat="1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20" xfId="0" applyFont="1" applyFill="1" applyBorder="1"/>
    <xf numFmtId="0" fontId="4" fillId="2" borderId="1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9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2" fontId="4" fillId="2" borderId="25" xfId="1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>
      <alignment horizontal="right"/>
    </xf>
    <xf numFmtId="164" fontId="4" fillId="2" borderId="30" xfId="0" applyNumberFormat="1" applyFont="1" applyFill="1" applyBorder="1" applyAlignment="1">
      <alignment horizontal="right"/>
    </xf>
    <xf numFmtId="0" fontId="1" fillId="0" borderId="33" xfId="0" applyFont="1" applyBorder="1"/>
    <xf numFmtId="0" fontId="4" fillId="0" borderId="11" xfId="0" applyFont="1" applyBorder="1"/>
    <xf numFmtId="1" fontId="4" fillId="2" borderId="11" xfId="2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right"/>
    </xf>
    <xf numFmtId="164" fontId="4" fillId="2" borderId="11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right"/>
    </xf>
    <xf numFmtId="0" fontId="1" fillId="0" borderId="7" xfId="0" applyFont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2" fontId="4" fillId="2" borderId="10" xfId="1" applyNumberFormat="1" applyFont="1" applyFill="1" applyBorder="1" applyAlignment="1"/>
    <xf numFmtId="0" fontId="1" fillId="0" borderId="34" xfId="0" applyFont="1" applyBorder="1"/>
    <xf numFmtId="0" fontId="4" fillId="2" borderId="35" xfId="0" applyFont="1" applyFill="1" applyBorder="1"/>
    <xf numFmtId="0" fontId="4" fillId="2" borderId="36" xfId="2" applyNumberFormat="1" applyFont="1" applyFill="1" applyBorder="1" applyAlignment="1">
      <alignment horizontal="center"/>
    </xf>
    <xf numFmtId="2" fontId="4" fillId="2" borderId="10" xfId="1" applyNumberFormat="1" applyFont="1" applyFill="1" applyBorder="1" applyAlignment="1">
      <alignment horizontal="right"/>
    </xf>
    <xf numFmtId="164" fontId="4" fillId="2" borderId="10" xfId="0" applyNumberFormat="1" applyFont="1" applyFill="1" applyBorder="1" applyAlignment="1">
      <alignment horizontal="right"/>
    </xf>
    <xf numFmtId="164" fontId="4" fillId="2" borderId="18" xfId="0" applyNumberFormat="1" applyFont="1" applyFill="1" applyBorder="1" applyAlignment="1">
      <alignment horizontal="right"/>
    </xf>
    <xf numFmtId="0" fontId="5" fillId="0" borderId="29" xfId="0" applyFont="1" applyBorder="1"/>
    <xf numFmtId="0" fontId="4" fillId="2" borderId="25" xfId="0" applyFont="1" applyFill="1" applyBorder="1"/>
    <xf numFmtId="0" fontId="1" fillId="0" borderId="37" xfId="0" applyFont="1" applyBorder="1"/>
    <xf numFmtId="164" fontId="1" fillId="2" borderId="11" xfId="0" applyNumberFormat="1" applyFont="1" applyFill="1" applyBorder="1" applyAlignment="1">
      <alignment horizontal="right"/>
    </xf>
    <xf numFmtId="164" fontId="1" fillId="2" borderId="24" xfId="0" applyNumberFormat="1" applyFont="1" applyFill="1" applyBorder="1" applyAlignment="1">
      <alignment horizontal="right"/>
    </xf>
    <xf numFmtId="0" fontId="4" fillId="2" borderId="1" xfId="1" applyFont="1" applyFill="1" applyBorder="1"/>
    <xf numFmtId="2" fontId="4" fillId="2" borderId="1" xfId="1" applyNumberFormat="1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right" vertical="center"/>
    </xf>
    <xf numFmtId="2" fontId="4" fillId="2" borderId="35" xfId="1" applyNumberFormat="1" applyFont="1" applyFill="1" applyBorder="1" applyAlignment="1"/>
    <xf numFmtId="164" fontId="4" fillId="2" borderId="36" xfId="0" applyNumberFormat="1" applyFont="1" applyFill="1" applyBorder="1" applyAlignment="1"/>
    <xf numFmtId="164" fontId="4" fillId="2" borderId="35" xfId="0" applyNumberFormat="1" applyFont="1" applyFill="1" applyBorder="1" applyAlignment="1"/>
    <xf numFmtId="164" fontId="4" fillId="2" borderId="38" xfId="0" applyNumberFormat="1" applyFont="1" applyFill="1" applyBorder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3" t="s">
        <v>20</v>
      </c>
      <c r="C1" s="54"/>
      <c r="D1" s="55"/>
      <c r="E1" s="1" t="s">
        <v>10</v>
      </c>
      <c r="F1" s="2"/>
      <c r="G1" s="1"/>
      <c r="H1" s="1"/>
      <c r="I1" s="1" t="s">
        <v>1</v>
      </c>
      <c r="J1" s="17" t="s">
        <v>46</v>
      </c>
      <c r="K1" s="18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25">
      <c r="A4" s="16" t="s">
        <v>22</v>
      </c>
      <c r="B4" s="56" t="s">
        <v>26</v>
      </c>
      <c r="C4" s="57" t="s">
        <v>15</v>
      </c>
      <c r="D4" s="58" t="s">
        <v>27</v>
      </c>
      <c r="E4" s="49">
        <v>220</v>
      </c>
      <c r="F4" s="59">
        <f>0.22*220</f>
        <v>48.4</v>
      </c>
      <c r="G4" s="60">
        <f>43*2.2</f>
        <v>94.600000000000009</v>
      </c>
      <c r="H4" s="60">
        <f>0.9*2.2</f>
        <v>1.9800000000000002</v>
      </c>
      <c r="I4" s="60">
        <f>0.2*2.2</f>
        <v>0.44000000000000006</v>
      </c>
      <c r="J4" s="61">
        <f>8.1*2.2</f>
        <v>17.82</v>
      </c>
    </row>
    <row r="5" spans="1:11" x14ac:dyDescent="0.25">
      <c r="A5" s="11"/>
      <c r="B5" s="19" t="s">
        <v>28</v>
      </c>
      <c r="C5" s="62" t="s">
        <v>29</v>
      </c>
      <c r="D5" s="63" t="s">
        <v>30</v>
      </c>
      <c r="E5" s="64">
        <v>10</v>
      </c>
      <c r="F5" s="65">
        <v>9.6999999999999993</v>
      </c>
      <c r="G5" s="66">
        <v>66.099999999999994</v>
      </c>
      <c r="H5" s="66">
        <v>0.08</v>
      </c>
      <c r="I5" s="66">
        <v>7.25</v>
      </c>
      <c r="J5" s="67">
        <v>0.13</v>
      </c>
    </row>
    <row r="6" spans="1:11" x14ac:dyDescent="0.25">
      <c r="A6" s="11"/>
      <c r="B6" s="19" t="s">
        <v>18</v>
      </c>
      <c r="C6" s="68" t="s">
        <v>31</v>
      </c>
      <c r="D6" s="63" t="s">
        <v>32</v>
      </c>
      <c r="E6" s="44">
        <v>180</v>
      </c>
      <c r="F6" s="65">
        <v>109.57</v>
      </c>
      <c r="G6" s="66">
        <f>260.25+64</f>
        <v>324.25</v>
      </c>
      <c r="H6" s="66">
        <f>16.2+0.8</f>
        <v>17</v>
      </c>
      <c r="I6" s="66">
        <f>12+1.7</f>
        <v>13.7</v>
      </c>
      <c r="J6" s="67">
        <f>18.7+11.2</f>
        <v>29.9</v>
      </c>
    </row>
    <row r="7" spans="1:11" x14ac:dyDescent="0.25">
      <c r="A7" s="11"/>
      <c r="B7" s="19" t="s">
        <v>13</v>
      </c>
      <c r="C7" s="28" t="s">
        <v>33</v>
      </c>
      <c r="D7" s="63" t="s">
        <v>34</v>
      </c>
      <c r="E7" s="44">
        <v>200</v>
      </c>
      <c r="F7" s="15">
        <v>16.170000000000002</v>
      </c>
      <c r="G7" s="13">
        <v>90.8</v>
      </c>
      <c r="H7" s="69">
        <v>3.8</v>
      </c>
      <c r="I7" s="69">
        <v>3.5</v>
      </c>
      <c r="J7" s="70">
        <v>11.1</v>
      </c>
    </row>
    <row r="8" spans="1:11" x14ac:dyDescent="0.25">
      <c r="A8" s="11"/>
      <c r="B8" s="10" t="s">
        <v>35</v>
      </c>
      <c r="C8" s="21" t="s">
        <v>15</v>
      </c>
      <c r="D8" s="32" t="s">
        <v>36</v>
      </c>
      <c r="E8" s="31">
        <v>76</v>
      </c>
      <c r="F8" s="24">
        <f>20.52*2</f>
        <v>41.04</v>
      </c>
      <c r="G8" s="25">
        <f>G26*2</f>
        <v>0</v>
      </c>
      <c r="H8" s="25">
        <f>H26*2</f>
        <v>0</v>
      </c>
      <c r="I8" s="25">
        <f>I26*2</f>
        <v>0</v>
      </c>
      <c r="J8" s="25">
        <f>J26*2</f>
        <v>0</v>
      </c>
    </row>
    <row r="9" spans="1:11" x14ac:dyDescent="0.25">
      <c r="A9" s="11"/>
      <c r="B9" s="10" t="s">
        <v>14</v>
      </c>
      <c r="C9" s="21" t="s">
        <v>15</v>
      </c>
      <c r="D9" s="32" t="s">
        <v>16</v>
      </c>
      <c r="E9" s="33">
        <v>30</v>
      </c>
      <c r="F9" s="24">
        <v>3</v>
      </c>
      <c r="G9" s="13">
        <v>63</v>
      </c>
      <c r="H9" s="13">
        <v>1.8</v>
      </c>
      <c r="I9" s="13">
        <v>0.3</v>
      </c>
      <c r="J9" s="14">
        <v>12.9</v>
      </c>
    </row>
    <row r="10" spans="1:11" x14ac:dyDescent="0.25">
      <c r="A10" s="23"/>
      <c r="B10" s="10"/>
      <c r="C10" s="21"/>
      <c r="D10" s="32"/>
      <c r="E10" s="31">
        <f t="shared" ref="E10:J10" si="0">SUM(E4:E9)</f>
        <v>716</v>
      </c>
      <c r="F10" s="71">
        <f t="shared" si="0"/>
        <v>227.87999999999997</v>
      </c>
      <c r="G10" s="46">
        <f t="shared" si="0"/>
        <v>638.75</v>
      </c>
      <c r="H10" s="47">
        <f t="shared" si="0"/>
        <v>24.66</v>
      </c>
      <c r="I10" s="47">
        <f t="shared" si="0"/>
        <v>25.19</v>
      </c>
      <c r="J10" s="48">
        <f t="shared" si="0"/>
        <v>71.849999999999994</v>
      </c>
    </row>
    <row r="11" spans="1:11" ht="15.75" thickBot="1" x14ac:dyDescent="0.3">
      <c r="A11" s="23"/>
      <c r="B11" s="23"/>
      <c r="C11" s="72"/>
      <c r="D11" s="73"/>
      <c r="E11" s="74"/>
      <c r="F11" s="75"/>
      <c r="G11" s="47"/>
      <c r="H11" s="76"/>
      <c r="I11" s="76"/>
      <c r="J11" s="77"/>
    </row>
    <row r="12" spans="1:11" x14ac:dyDescent="0.25">
      <c r="A12" s="78" t="s">
        <v>9</v>
      </c>
      <c r="B12" s="56" t="s">
        <v>26</v>
      </c>
      <c r="C12" s="57" t="s">
        <v>15</v>
      </c>
      <c r="D12" s="79" t="s">
        <v>37</v>
      </c>
      <c r="E12" s="49">
        <v>160</v>
      </c>
      <c r="F12" s="22">
        <v>40</v>
      </c>
      <c r="G12" s="60">
        <f>38*1.6</f>
        <v>60.800000000000004</v>
      </c>
      <c r="H12" s="60">
        <f>0.8*1.6</f>
        <v>1.2800000000000002</v>
      </c>
      <c r="I12" s="60">
        <f>0.2*1.6</f>
        <v>0.32000000000000006</v>
      </c>
      <c r="J12" s="61">
        <f>7.5*1.6</f>
        <v>12</v>
      </c>
    </row>
    <row r="13" spans="1:11" x14ac:dyDescent="0.25">
      <c r="A13" s="11"/>
      <c r="B13" s="80" t="s">
        <v>23</v>
      </c>
      <c r="C13" s="28" t="s">
        <v>25</v>
      </c>
      <c r="D13" s="63" t="s">
        <v>38</v>
      </c>
      <c r="E13" s="44">
        <v>60</v>
      </c>
      <c r="F13" s="15">
        <v>16.03</v>
      </c>
      <c r="G13" s="81">
        <v>30</v>
      </c>
      <c r="H13" s="81">
        <v>1.2</v>
      </c>
      <c r="I13" s="81">
        <v>0</v>
      </c>
      <c r="J13" s="82">
        <v>6.6</v>
      </c>
    </row>
    <row r="14" spans="1:11" x14ac:dyDescent="0.25">
      <c r="A14" s="11"/>
      <c r="B14" s="50" t="s">
        <v>17</v>
      </c>
      <c r="C14" s="51" t="s">
        <v>39</v>
      </c>
      <c r="D14" s="52" t="s">
        <v>40</v>
      </c>
      <c r="E14" s="44">
        <v>227</v>
      </c>
      <c r="F14" s="15">
        <v>37.450000000000003</v>
      </c>
      <c r="G14" s="69">
        <v>129</v>
      </c>
      <c r="H14" s="69">
        <v>8.64</v>
      </c>
      <c r="I14" s="69">
        <v>4.32</v>
      </c>
      <c r="J14" s="70">
        <v>13.92</v>
      </c>
    </row>
    <row r="15" spans="1:11" x14ac:dyDescent="0.25">
      <c r="A15" s="11"/>
      <c r="B15" s="10" t="s">
        <v>19</v>
      </c>
      <c r="C15" s="30" t="s">
        <v>41</v>
      </c>
      <c r="D15" s="83" t="s">
        <v>42</v>
      </c>
      <c r="E15" s="31">
        <v>200</v>
      </c>
      <c r="F15" s="84">
        <v>60.42</v>
      </c>
      <c r="G15" s="69">
        <v>331.6</v>
      </c>
      <c r="H15" s="69">
        <v>22.8</v>
      </c>
      <c r="I15" s="69">
        <v>23.1</v>
      </c>
      <c r="J15" s="70">
        <v>57.9</v>
      </c>
    </row>
    <row r="16" spans="1:11" x14ac:dyDescent="0.25">
      <c r="A16" s="11"/>
      <c r="B16" s="10" t="s">
        <v>35</v>
      </c>
      <c r="C16" s="21" t="s">
        <v>15</v>
      </c>
      <c r="D16" s="29" t="s">
        <v>43</v>
      </c>
      <c r="E16" s="31">
        <v>200</v>
      </c>
      <c r="F16" s="9">
        <f>0.2*151</f>
        <v>30.200000000000003</v>
      </c>
      <c r="G16" s="20">
        <v>450</v>
      </c>
      <c r="H16" s="20">
        <v>7</v>
      </c>
      <c r="I16" s="20">
        <v>17</v>
      </c>
      <c r="J16" s="85">
        <v>69</v>
      </c>
    </row>
    <row r="17" spans="1:10" x14ac:dyDescent="0.25">
      <c r="A17" s="11"/>
      <c r="B17" s="10" t="s">
        <v>35</v>
      </c>
      <c r="C17" s="21" t="s">
        <v>15</v>
      </c>
      <c r="D17" s="29" t="s">
        <v>44</v>
      </c>
      <c r="E17" s="31">
        <v>100</v>
      </c>
      <c r="F17" s="9">
        <f>17.35*2</f>
        <v>34.700000000000003</v>
      </c>
      <c r="G17" s="20">
        <v>450</v>
      </c>
      <c r="H17" s="20">
        <v>7</v>
      </c>
      <c r="I17" s="20">
        <v>17</v>
      </c>
      <c r="J17" s="85">
        <v>69</v>
      </c>
    </row>
    <row r="18" spans="1:10" x14ac:dyDescent="0.25">
      <c r="A18" s="11"/>
      <c r="B18" s="10" t="s">
        <v>14</v>
      </c>
      <c r="C18" s="21" t="s">
        <v>15</v>
      </c>
      <c r="D18" s="32" t="s">
        <v>16</v>
      </c>
      <c r="E18" s="33">
        <v>30</v>
      </c>
      <c r="F18" s="24">
        <v>3</v>
      </c>
      <c r="G18" s="13">
        <v>63</v>
      </c>
      <c r="H18" s="13">
        <v>1.8</v>
      </c>
      <c r="I18" s="13">
        <v>0.3</v>
      </c>
      <c r="J18" s="14">
        <v>12.9</v>
      </c>
    </row>
    <row r="19" spans="1:10" x14ac:dyDescent="0.25">
      <c r="A19" s="11"/>
      <c r="B19" s="10" t="s">
        <v>14</v>
      </c>
      <c r="C19" s="45" t="s">
        <v>15</v>
      </c>
      <c r="D19" s="32" t="s">
        <v>24</v>
      </c>
      <c r="E19" s="86">
        <v>30</v>
      </c>
      <c r="F19" s="12">
        <v>2.99</v>
      </c>
      <c r="G19" s="25">
        <v>57</v>
      </c>
      <c r="H19" s="26">
        <v>1.8</v>
      </c>
      <c r="I19" s="26">
        <v>0.3</v>
      </c>
      <c r="J19" s="27">
        <v>11.4</v>
      </c>
    </row>
    <row r="20" spans="1:10" x14ac:dyDescent="0.25">
      <c r="A20" s="23"/>
      <c r="B20" s="10" t="s">
        <v>28</v>
      </c>
      <c r="C20" s="21" t="s">
        <v>15</v>
      </c>
      <c r="D20" s="63" t="s">
        <v>45</v>
      </c>
      <c r="E20" s="44">
        <v>200</v>
      </c>
      <c r="F20" s="65">
        <v>52</v>
      </c>
      <c r="G20" s="87">
        <v>166</v>
      </c>
      <c r="H20" s="87">
        <v>5.2</v>
      </c>
      <c r="I20" s="87">
        <v>6.4</v>
      </c>
      <c r="J20" s="85">
        <v>22</v>
      </c>
    </row>
    <row r="21" spans="1:10" x14ac:dyDescent="0.25">
      <c r="A21" s="23"/>
      <c r="B21" s="23"/>
      <c r="C21" s="34"/>
      <c r="D21" s="73"/>
      <c r="E21" s="74">
        <f>SUM(E12:E20)</f>
        <v>1207</v>
      </c>
      <c r="F21" s="88">
        <f t="shared" ref="E21:J21" si="1">SUM(F13:F20)</f>
        <v>236.79000000000002</v>
      </c>
      <c r="G21" s="89">
        <f t="shared" si="1"/>
        <v>1676.6</v>
      </c>
      <c r="H21" s="90">
        <f t="shared" si="1"/>
        <v>55.44</v>
      </c>
      <c r="I21" s="90">
        <f t="shared" si="1"/>
        <v>68.42</v>
      </c>
      <c r="J21" s="91">
        <f t="shared" si="1"/>
        <v>262.72000000000003</v>
      </c>
    </row>
    <row r="22" spans="1:10" ht="15.75" thickBot="1" x14ac:dyDescent="0.3">
      <c r="A22" s="35"/>
      <c r="B22" s="36"/>
      <c r="C22" s="37"/>
      <c r="D22" s="38"/>
      <c r="E22" s="39"/>
      <c r="F22" s="40"/>
      <c r="G22" s="41"/>
      <c r="H22" s="42"/>
      <c r="I22" s="42"/>
      <c r="J22" s="43"/>
    </row>
  </sheetData>
  <mergeCells count="1">
    <mergeCell ref="B1:D1"/>
  </mergeCells>
  <hyperlinks>
    <hyperlink ref="B21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SerGB2</cp:lastModifiedBy>
  <cp:lastPrinted>2021-05-18T10:32:40Z</cp:lastPrinted>
  <dcterms:created xsi:type="dcterms:W3CDTF">2015-06-05T18:19:34Z</dcterms:created>
  <dcterms:modified xsi:type="dcterms:W3CDTF">2024-11-20T22:47:52Z</dcterms:modified>
</cp:coreProperties>
</file>