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J16" i="3"/>
  <c r="J22" i="3" s="1"/>
  <c r="I16" i="3"/>
  <c r="I22" i="3" s="1"/>
  <c r="H16" i="3"/>
  <c r="H22" i="3" s="1"/>
  <c r="G16" i="3"/>
  <c r="G22" i="3" s="1"/>
  <c r="J13" i="3"/>
  <c r="I13" i="3"/>
  <c r="H13" i="3"/>
  <c r="G13" i="3"/>
  <c r="F13" i="3"/>
  <c r="F22" i="3" s="1"/>
  <c r="F11" i="3"/>
  <c r="E11" i="3"/>
  <c r="J8" i="3"/>
  <c r="J11" i="3" s="1"/>
  <c r="I8" i="3"/>
  <c r="I11" i="3" s="1"/>
  <c r="H8" i="3"/>
  <c r="H11" i="3" s="1"/>
  <c r="G8" i="3"/>
  <c r="G11" i="3" s="1"/>
  <c r="J4" i="3"/>
  <c r="I4" i="3"/>
  <c r="H4" i="3"/>
  <c r="G4" i="3"/>
  <c r="F4" i="3"/>
</calcChain>
</file>

<file path=xl/sharedStrings.xml><?xml version="1.0" encoding="utf-8"?>
<sst xmlns="http://schemas.openxmlformats.org/spreadsheetml/2006/main" count="65" uniqueCount="49">
  <si>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</si>
  <si>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</si>
  <si>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</si>
  <si>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</si>
  <si>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</si>
  <si>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</si>
  <si>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</si>
  <si>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</si>
  <si>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</si>
  <si>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</si>
  <si>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</si>
  <si>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</si>
  <si>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</si>
  <si>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</si>
  <si>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</si>
  <si>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</si>
  <si>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</si>
  <si>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</si>
  <si>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</si>
  <si>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</si>
  <si>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</si>
  <si>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</si>
  <si>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</si>
  <si>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</si>
  <si>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фрукты</t>
  </si>
  <si>
    <t>гарнир</t>
  </si>
  <si>
    <t>№ 294 сб.2011г.</t>
  </si>
  <si>
    <t>№ 346 сб.2011г.</t>
  </si>
  <si>
    <t>Киви</t>
  </si>
  <si>
    <t>Корж  "Молочный"</t>
  </si>
  <si>
    <t>№ 42 сб.2011г.</t>
  </si>
  <si>
    <t>№ 82 сб.2011г.</t>
  </si>
  <si>
    <t>Борщ с укропом, говядиной отварной</t>
  </si>
  <si>
    <t>Котлета  из птицы</t>
  </si>
  <si>
    <t>№ 305 сб.2011г.</t>
  </si>
  <si>
    <t>Рис припущенный</t>
  </si>
  <si>
    <t>Компот из свежих груш</t>
  </si>
  <si>
    <t>сладкое</t>
  </si>
  <si>
    <t>Тортик "Боярушка"</t>
  </si>
  <si>
    <t>2024-11-19</t>
  </si>
  <si>
    <t>Яблоко</t>
  </si>
  <si>
    <t>№ 209 сб.2011г.</t>
  </si>
  <si>
    <t>Яйцо варёное</t>
  </si>
  <si>
    <t>№ 54-3г-2020</t>
  </si>
  <si>
    <t>Макароны с сыром</t>
  </si>
  <si>
    <t>№ 54-3гн-2020</t>
  </si>
  <si>
    <t>Чай с сахаром, лимоном</t>
  </si>
  <si>
    <t>Сок</t>
  </si>
  <si>
    <t>Салат картоф. с огурцом,зелёным горошком,укропом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</si>
</sst>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1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7" xfId="0" applyFont="1" applyFill="1" applyBorder="1"/>
    <xf numFmtId="0" fontId="1" fillId="0" borderId="17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0" xfId="2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18" xfId="0" applyFont="1" applyFill="1" applyBorder="1"/>
    <xf numFmtId="0" fontId="1" fillId="2" borderId="22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164" fontId="4" fillId="2" borderId="24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25" xfId="0" applyNumberFormat="1" applyFont="1" applyFill="1" applyBorder="1" applyAlignment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23" xfId="0" applyFont="1" applyBorder="1"/>
    <xf numFmtId="0" fontId="4" fillId="2" borderId="11" xfId="0" applyFont="1" applyFill="1" applyBorder="1"/>
    <xf numFmtId="2" fontId="4" fillId="2" borderId="10" xfId="1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0" borderId="16" xfId="0" applyFont="1" applyBorder="1"/>
    <xf numFmtId="164" fontId="4" fillId="0" borderId="1" xfId="0" applyNumberFormat="1" applyFont="1" applyFill="1" applyBorder="1" applyAlignment="1">
      <alignment horizontal="right" vertical="center"/>
    </xf>
    <xf numFmtId="0" fontId="1" fillId="2" borderId="26" xfId="0" applyFont="1" applyFill="1" applyBorder="1"/>
    <xf numFmtId="0" fontId="1" fillId="2" borderId="27" xfId="0" applyFont="1" applyFill="1" applyBorder="1"/>
    <xf numFmtId="0" fontId="4" fillId="2" borderId="28" xfId="2" applyNumberFormat="1" applyFont="1" applyFill="1" applyBorder="1" applyAlignment="1">
      <alignment horizontal="center"/>
    </xf>
    <xf numFmtId="0" fontId="1" fillId="0" borderId="30" xfId="0" applyFont="1" applyBorder="1"/>
    <xf numFmtId="0" fontId="4" fillId="2" borderId="31" xfId="0" applyFont="1" applyFill="1" applyBorder="1"/>
    <xf numFmtId="0" fontId="4" fillId="2" borderId="32" xfId="2" applyNumberFormat="1" applyFont="1" applyFill="1" applyBorder="1" applyAlignment="1">
      <alignment horizontal="center"/>
    </xf>
    <xf numFmtId="2" fontId="4" fillId="2" borderId="10" xfId="1" applyNumberFormat="1" applyFont="1" applyFill="1" applyBorder="1" applyAlignment="1">
      <alignment horizontal="right"/>
    </xf>
    <xf numFmtId="164" fontId="4" fillId="0" borderId="10" xfId="0" applyNumberFormat="1" applyFont="1" applyFill="1" applyBorder="1" applyAlignment="1"/>
    <xf numFmtId="164" fontId="4" fillId="0" borderId="10" xfId="0" applyNumberFormat="1" applyFont="1" applyFill="1" applyBorder="1" applyAlignment="1">
      <alignment horizontal="right"/>
    </xf>
    <xf numFmtId="164" fontId="4" fillId="0" borderId="25" xfId="0" applyNumberFormat="1" applyFont="1" applyFill="1" applyBorder="1" applyAlignment="1">
      <alignment horizontal="right"/>
    </xf>
    <xf numFmtId="0" fontId="1" fillId="2" borderId="33" xfId="0" applyFont="1" applyFill="1" applyBorder="1"/>
    <xf numFmtId="2" fontId="4" fillId="2" borderId="5" xfId="1" applyNumberFormat="1" applyFont="1" applyFill="1" applyBorder="1" applyAlignment="1"/>
    <xf numFmtId="2" fontId="4" fillId="2" borderId="19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0" borderId="28" xfId="0" applyFont="1" applyBorder="1"/>
    <xf numFmtId="2" fontId="4" fillId="2" borderId="28" xfId="0" applyNumberFormat="1" applyFont="1" applyFill="1" applyBorder="1" applyAlignment="1">
      <alignment horizontal="right"/>
    </xf>
    <xf numFmtId="164" fontId="4" fillId="2" borderId="28" xfId="0" applyNumberFormat="1" applyFont="1" applyFill="1" applyBorder="1" applyAlignment="1"/>
    <xf numFmtId="164" fontId="4" fillId="2" borderId="29" xfId="0" applyNumberFormat="1" applyFont="1" applyFill="1" applyBorder="1" applyAlignment="1"/>
    <xf numFmtId="164" fontId="1" fillId="0" borderId="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 vertical="center"/>
    </xf>
    <xf numFmtId="2" fontId="4" fillId="2" borderId="31" xfId="1" applyNumberFormat="1" applyFont="1" applyFill="1" applyBorder="1" applyAlignment="1"/>
    <xf numFmtId="164" fontId="4" fillId="2" borderId="32" xfId="0" applyNumberFormat="1" applyFont="1" applyFill="1" applyBorder="1" applyAlignment="1"/>
    <xf numFmtId="164" fontId="4" fillId="2" borderId="31" xfId="0" applyNumberFormat="1" applyFont="1" applyFill="1" applyBorder="1" applyAlignment="1"/>
    <xf numFmtId="164" fontId="4" fillId="2" borderId="35" xfId="0" applyNumberFormat="1" applyFont="1" applyFill="1" applyBorder="1" applyAlignment="1"/>
    <xf numFmtId="0" fontId="4" fillId="0" borderId="1" xfId="0" applyFont="1" applyBorder="1"/>
    <xf numFmtId="0" fontId="1" fillId="2" borderId="15" xfId="0" applyFont="1" applyFill="1" applyBorder="1"/>
    <xf numFmtId="164" fontId="4" fillId="0" borderId="4" xfId="0" applyNumberFormat="1" applyFont="1" applyFill="1" applyBorder="1" applyAlignment="1">
      <alignment horizontal="right" vertical="center"/>
    </xf>
    <xf numFmtId="0" fontId="1" fillId="2" borderId="23" xfId="0" applyFont="1" applyFill="1" applyBorder="1"/>
    <xf numFmtId="2" fontId="1" fillId="2" borderId="3" xfId="0" applyNumberFormat="1" applyFont="1" applyFill="1" applyBorder="1" applyAlignment="1">
      <alignment horizontal="left"/>
    </xf>
    <xf numFmtId="0" fontId="1" fillId="2" borderId="11" xfId="0" applyFont="1" applyFill="1" applyBorder="1"/>
    <xf numFmtId="0" fontId="4" fillId="0" borderId="11" xfId="0" applyFont="1" applyBorder="1"/>
    <xf numFmtId="2" fontId="4" fillId="2" borderId="11" xfId="0" applyNumberFormat="1" applyFont="1" applyFill="1" applyBorder="1" applyAlignment="1">
      <alignment horizontal="right"/>
    </xf>
    <xf numFmtId="164" fontId="4" fillId="2" borderId="36" xfId="0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34" xfId="0" applyNumberFormat="1" applyFont="1" applyFill="1" applyBorder="1" applyAlignment="1"/>
    <xf numFmtId="0" fontId="4" fillId="2" borderId="1" xfId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0" fontId="1" fillId="2" borderId="37" xfId="0" applyFont="1" applyFill="1" applyBorder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0" fontId="1" fillId="0" borderId="38" xfId="0" applyFont="1" applyBorder="1"/>
    <xf numFmtId="2" fontId="4" fillId="2" borderId="1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Normal="100" workbookViewId="0">
      <selection activeCell="D13" sqref="D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42" t="s">
        <v>19</v>
      </c>
      <c r="C1" s="43"/>
      <c r="D1" s="44"/>
      <c r="E1" s="1" t="s">
        <v>10</v>
      </c>
      <c r="F1" s="2"/>
      <c r="G1" s="1"/>
      <c r="H1" s="1"/>
      <c r="I1" s="1" t="s">
        <v>1</v>
      </c>
      <c r="J1" s="15" t="s">
        <v>39</v>
      </c>
      <c r="K1" s="16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4" t="s">
        <v>21</v>
      </c>
      <c r="B4" s="52" t="s">
        <v>24</v>
      </c>
      <c r="C4" s="53" t="s">
        <v>15</v>
      </c>
      <c r="D4" s="92" t="s">
        <v>40</v>
      </c>
      <c r="E4" s="20">
        <v>190</v>
      </c>
      <c r="F4" s="9">
        <f>0.19*220</f>
        <v>41.8</v>
      </c>
      <c r="G4" s="93">
        <f>43*1.9</f>
        <v>81.7</v>
      </c>
      <c r="H4" s="93">
        <f>0.9*1.9</f>
        <v>1.71</v>
      </c>
      <c r="I4" s="93">
        <f>0.2*1.9</f>
        <v>0.38</v>
      </c>
      <c r="J4" s="94">
        <f>8.1*1.9</f>
        <v>15.389999999999999</v>
      </c>
    </row>
    <row r="5" spans="1:11" ht="15.5" x14ac:dyDescent="0.35">
      <c r="A5" s="11"/>
      <c r="B5" s="38" t="s">
        <v>23</v>
      </c>
      <c r="C5" s="46" t="s">
        <v>41</v>
      </c>
      <c r="D5" s="84" t="s">
        <v>42</v>
      </c>
      <c r="E5" s="28">
        <v>60</v>
      </c>
      <c r="F5" s="85">
        <v>18.13</v>
      </c>
      <c r="G5" s="95">
        <v>56.6</v>
      </c>
      <c r="H5" s="95">
        <v>4.8</v>
      </c>
      <c r="I5" s="95">
        <v>4</v>
      </c>
      <c r="J5" s="96">
        <v>0.3</v>
      </c>
    </row>
    <row r="6" spans="1:11" ht="15.5" x14ac:dyDescent="0.35">
      <c r="A6" s="11"/>
      <c r="B6" s="38" t="s">
        <v>18</v>
      </c>
      <c r="C6" s="97" t="s">
        <v>43</v>
      </c>
      <c r="D6" s="47" t="s">
        <v>44</v>
      </c>
      <c r="E6" s="20">
        <v>200</v>
      </c>
      <c r="F6" s="9">
        <v>27.3</v>
      </c>
      <c r="G6" s="95">
        <v>280.8</v>
      </c>
      <c r="H6" s="95">
        <v>10.53</v>
      </c>
      <c r="I6" s="95">
        <v>9.6</v>
      </c>
      <c r="J6" s="96">
        <v>38.130000000000003</v>
      </c>
    </row>
    <row r="7" spans="1:11" x14ac:dyDescent="0.35">
      <c r="A7" s="11"/>
      <c r="B7" s="10" t="s">
        <v>13</v>
      </c>
      <c r="C7" s="82" t="s">
        <v>45</v>
      </c>
      <c r="D7" s="21" t="s">
        <v>46</v>
      </c>
      <c r="E7" s="20">
        <v>207</v>
      </c>
      <c r="F7" s="9">
        <v>3.6</v>
      </c>
      <c r="G7" s="93">
        <v>27.9</v>
      </c>
      <c r="H7" s="93">
        <v>0.3</v>
      </c>
      <c r="I7" s="93">
        <v>0.02</v>
      </c>
      <c r="J7" s="94">
        <v>6.7</v>
      </c>
    </row>
    <row r="8" spans="1:11" x14ac:dyDescent="0.35">
      <c r="A8" s="11"/>
      <c r="B8" s="10" t="s">
        <v>14</v>
      </c>
      <c r="C8" s="17" t="s">
        <v>15</v>
      </c>
      <c r="D8" s="21" t="s">
        <v>29</v>
      </c>
      <c r="E8" s="22">
        <v>75</v>
      </c>
      <c r="F8" s="29">
        <v>29.84</v>
      </c>
      <c r="G8" s="36">
        <f>440*0.75</f>
        <v>330</v>
      </c>
      <c r="H8" s="51">
        <f>6*0.75</f>
        <v>4.5</v>
      </c>
      <c r="I8" s="51">
        <f>20*0.75</f>
        <v>15</v>
      </c>
      <c r="J8" s="80">
        <f>58*0.75</f>
        <v>43.5</v>
      </c>
    </row>
    <row r="9" spans="1:11" x14ac:dyDescent="0.35">
      <c r="A9" s="11"/>
      <c r="B9" s="10" t="s">
        <v>14</v>
      </c>
      <c r="C9" s="17" t="s">
        <v>15</v>
      </c>
      <c r="D9" s="21" t="s">
        <v>16</v>
      </c>
      <c r="E9" s="20">
        <v>30</v>
      </c>
      <c r="F9" s="29">
        <v>3</v>
      </c>
      <c r="G9" s="30">
        <v>63</v>
      </c>
      <c r="H9" s="30">
        <v>1.8</v>
      </c>
      <c r="I9" s="30">
        <v>0.3</v>
      </c>
      <c r="J9" s="31">
        <v>12.9</v>
      </c>
    </row>
    <row r="10" spans="1:11" x14ac:dyDescent="0.35">
      <c r="A10" s="11"/>
      <c r="B10" s="10" t="s">
        <v>13</v>
      </c>
      <c r="C10" s="17" t="s">
        <v>15</v>
      </c>
      <c r="D10" s="84" t="s">
        <v>47</v>
      </c>
      <c r="E10" s="28">
        <v>200</v>
      </c>
      <c r="F10" s="85">
        <v>48</v>
      </c>
      <c r="G10" s="98">
        <v>84</v>
      </c>
      <c r="H10" s="98">
        <v>0</v>
      </c>
      <c r="I10" s="98">
        <v>0</v>
      </c>
      <c r="J10" s="49">
        <v>20.100000000000001</v>
      </c>
    </row>
    <row r="11" spans="1:11" x14ac:dyDescent="0.35">
      <c r="A11" s="18"/>
      <c r="B11" s="10"/>
      <c r="C11" s="17"/>
      <c r="D11" s="21"/>
      <c r="E11" s="20">
        <f>SUM(E4:E10)</f>
        <v>962</v>
      </c>
      <c r="F11" s="48">
        <f>SUM(F4:F10)</f>
        <v>171.67</v>
      </c>
      <c r="G11" s="39">
        <f>SUM(G5:G10)</f>
        <v>842.3</v>
      </c>
      <c r="H11" s="40">
        <f>SUM(H5:H10)</f>
        <v>21.93</v>
      </c>
      <c r="I11" s="40">
        <f>SUM(I5:I10)</f>
        <v>28.919999999999998</v>
      </c>
      <c r="J11" s="41">
        <f>SUM(J5:J10)</f>
        <v>121.63</v>
      </c>
    </row>
    <row r="12" spans="1:11" ht="15" thickBot="1" x14ac:dyDescent="0.4">
      <c r="A12" s="18"/>
      <c r="B12" s="18"/>
      <c r="C12" s="55"/>
      <c r="D12" s="56"/>
      <c r="E12" s="57"/>
      <c r="F12" s="58"/>
      <c r="G12" s="59"/>
      <c r="H12" s="60"/>
      <c r="I12" s="60"/>
      <c r="J12" s="61"/>
    </row>
    <row r="13" spans="1:11" x14ac:dyDescent="0.35">
      <c r="A13" s="14" t="s">
        <v>9</v>
      </c>
      <c r="B13" s="52" t="s">
        <v>24</v>
      </c>
      <c r="C13" s="53" t="s">
        <v>15</v>
      </c>
      <c r="D13" s="67" t="s">
        <v>28</v>
      </c>
      <c r="E13" s="54">
        <v>102</v>
      </c>
      <c r="F13" s="68">
        <f>0.102*380</f>
        <v>38.76</v>
      </c>
      <c r="G13" s="69">
        <f>47*1.02</f>
        <v>47.94</v>
      </c>
      <c r="H13" s="69">
        <f>0.8*1.02</f>
        <v>0.81600000000000006</v>
      </c>
      <c r="I13" s="69">
        <f>0.4*1.02</f>
        <v>0.40800000000000003</v>
      </c>
      <c r="J13" s="70">
        <f>8.1*1.02</f>
        <v>8.2620000000000005</v>
      </c>
    </row>
    <row r="14" spans="1:11" x14ac:dyDescent="0.35">
      <c r="A14" s="11"/>
      <c r="B14" s="50" t="s">
        <v>23</v>
      </c>
      <c r="C14" s="46" t="s">
        <v>30</v>
      </c>
      <c r="D14" s="78" t="s">
        <v>48</v>
      </c>
      <c r="E14" s="20">
        <v>61</v>
      </c>
      <c r="F14" s="12">
        <v>12.29</v>
      </c>
      <c r="G14" s="71">
        <v>85</v>
      </c>
      <c r="H14" s="71">
        <v>1.2</v>
      </c>
      <c r="I14" s="71">
        <v>2.5</v>
      </c>
      <c r="J14" s="72">
        <v>6.6</v>
      </c>
    </row>
    <row r="15" spans="1:11" x14ac:dyDescent="0.35">
      <c r="A15" s="11"/>
      <c r="B15" s="79" t="s">
        <v>17</v>
      </c>
      <c r="C15" s="81" t="s">
        <v>31</v>
      </c>
      <c r="D15" s="47" t="s">
        <v>32</v>
      </c>
      <c r="E15" s="28">
        <v>227</v>
      </c>
      <c r="F15" s="13">
        <v>37.450000000000003</v>
      </c>
      <c r="G15" s="86">
        <v>153</v>
      </c>
      <c r="H15" s="87">
        <v>8.24</v>
      </c>
      <c r="I15" s="87">
        <v>8.6999999999999993</v>
      </c>
      <c r="J15" s="88">
        <v>8.6999999999999993</v>
      </c>
    </row>
    <row r="16" spans="1:11" x14ac:dyDescent="0.35">
      <c r="A16" s="11"/>
      <c r="B16" s="79" t="s">
        <v>18</v>
      </c>
      <c r="C16" s="19" t="s">
        <v>26</v>
      </c>
      <c r="D16" s="89" t="s">
        <v>33</v>
      </c>
      <c r="E16" s="20">
        <v>90</v>
      </c>
      <c r="F16" s="9">
        <v>35.130000000000003</v>
      </c>
      <c r="G16" s="36">
        <f>127.1</f>
        <v>127.1</v>
      </c>
      <c r="H16" s="36">
        <f>14.4</f>
        <v>14.4</v>
      </c>
      <c r="I16" s="36">
        <f>3.3</f>
        <v>3.3</v>
      </c>
      <c r="J16" s="37">
        <f>10.1</f>
        <v>10.1</v>
      </c>
    </row>
    <row r="17" spans="1:10" x14ac:dyDescent="0.35">
      <c r="A17" s="11"/>
      <c r="B17" s="50" t="s">
        <v>25</v>
      </c>
      <c r="C17" s="19" t="s">
        <v>34</v>
      </c>
      <c r="D17" s="21" t="s">
        <v>35</v>
      </c>
      <c r="E17" s="20">
        <v>150</v>
      </c>
      <c r="F17" s="9">
        <v>12.49</v>
      </c>
      <c r="G17" s="51">
        <v>208.7</v>
      </c>
      <c r="H17" s="90">
        <v>3.6</v>
      </c>
      <c r="I17" s="90">
        <v>5.4</v>
      </c>
      <c r="J17" s="91">
        <v>36.4</v>
      </c>
    </row>
    <row r="18" spans="1:10" x14ac:dyDescent="0.35">
      <c r="A18" s="11"/>
      <c r="B18" s="10" t="s">
        <v>13</v>
      </c>
      <c r="C18" s="82" t="s">
        <v>27</v>
      </c>
      <c r="D18" s="83" t="s">
        <v>36</v>
      </c>
      <c r="E18" s="28">
        <v>200</v>
      </c>
      <c r="F18" s="13">
        <v>11.96</v>
      </c>
      <c r="G18" s="49">
        <v>114.6</v>
      </c>
      <c r="H18" s="49">
        <v>0.1</v>
      </c>
      <c r="I18" s="49">
        <v>0.1</v>
      </c>
      <c r="J18" s="73">
        <v>27.9</v>
      </c>
    </row>
    <row r="19" spans="1:10" x14ac:dyDescent="0.35">
      <c r="A19" s="11"/>
      <c r="B19" s="10" t="s">
        <v>14</v>
      </c>
      <c r="C19" s="17" t="s">
        <v>15</v>
      </c>
      <c r="D19" s="21" t="s">
        <v>16</v>
      </c>
      <c r="E19" s="22">
        <v>30</v>
      </c>
      <c r="F19" s="29">
        <v>3</v>
      </c>
      <c r="G19" s="30">
        <v>63</v>
      </c>
      <c r="H19" s="30">
        <v>1.8</v>
      </c>
      <c r="I19" s="30">
        <v>0.3</v>
      </c>
      <c r="J19" s="31">
        <v>12.9</v>
      </c>
    </row>
    <row r="20" spans="1:10" x14ac:dyDescent="0.35">
      <c r="A20" s="11"/>
      <c r="B20" s="10" t="s">
        <v>14</v>
      </c>
      <c r="C20" s="32" t="s">
        <v>15</v>
      </c>
      <c r="D20" s="21" t="s">
        <v>22</v>
      </c>
      <c r="E20" s="45">
        <v>30</v>
      </c>
      <c r="F20" s="12">
        <v>2.99</v>
      </c>
      <c r="G20" s="33">
        <v>57</v>
      </c>
      <c r="H20" s="34">
        <v>1.8</v>
      </c>
      <c r="I20" s="34">
        <v>0.3</v>
      </c>
      <c r="J20" s="35">
        <v>11.4</v>
      </c>
    </row>
    <row r="21" spans="1:10" x14ac:dyDescent="0.35">
      <c r="A21" s="18"/>
      <c r="B21" s="10" t="s">
        <v>37</v>
      </c>
      <c r="C21" s="17" t="s">
        <v>15</v>
      </c>
      <c r="D21" s="21" t="s">
        <v>38</v>
      </c>
      <c r="E21" s="20">
        <v>38</v>
      </c>
      <c r="F21" s="29">
        <v>20.52</v>
      </c>
      <c r="G21" s="33">
        <v>198</v>
      </c>
      <c r="H21" s="30">
        <v>2.4</v>
      </c>
      <c r="I21" s="30">
        <v>11.3</v>
      </c>
      <c r="J21" s="31">
        <v>22.5</v>
      </c>
    </row>
    <row r="22" spans="1:10" x14ac:dyDescent="0.35">
      <c r="A22" s="18"/>
      <c r="B22" s="18"/>
      <c r="C22" s="62"/>
      <c r="D22" s="56"/>
      <c r="E22" s="57">
        <f t="shared" ref="E22:J22" si="0">SUM(E13:E21)</f>
        <v>928</v>
      </c>
      <c r="F22" s="74">
        <f t="shared" si="0"/>
        <v>174.59000000000003</v>
      </c>
      <c r="G22" s="75">
        <f t="shared" si="0"/>
        <v>1054.3400000000001</v>
      </c>
      <c r="H22" s="76">
        <f t="shared" si="0"/>
        <v>34.356000000000002</v>
      </c>
      <c r="I22" s="76">
        <f t="shared" si="0"/>
        <v>32.308000000000007</v>
      </c>
      <c r="J22" s="77">
        <f t="shared" si="0"/>
        <v>144.762</v>
      </c>
    </row>
    <row r="23" spans="1:10" ht="15" thickBot="1" x14ac:dyDescent="0.4">
      <c r="A23" s="23"/>
      <c r="B23" s="24"/>
      <c r="C23" s="25"/>
      <c r="D23" s="26"/>
      <c r="E23" s="27"/>
      <c r="F23" s="63"/>
      <c r="G23" s="64"/>
      <c r="H23" s="65"/>
      <c r="I23" s="65"/>
      <c r="J23" s="66"/>
    </row>
  </sheetData>
  <hyperlinks>
    <hyperlink ref="B22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2024-11-18T08:23:54Z</dcterms:modified>
</cp:coreProperties>
</file>