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E9" i="3"/>
  <c r="J17" i="3"/>
  <c r="I17" i="3"/>
  <c r="J14" i="3"/>
  <c r="I14" i="3"/>
  <c r="H14" i="3"/>
  <c r="G14" i="3"/>
  <c r="J11" i="3"/>
  <c r="I11" i="3"/>
  <c r="H11" i="3"/>
  <c r="H17" i="3" s="1"/>
  <c r="G11" i="3"/>
  <c r="G17" i="3" s="1"/>
  <c r="F11" i="3"/>
  <c r="F17" i="3" s="1"/>
  <c r="I9" i="3"/>
  <c r="H9" i="3"/>
  <c r="G9" i="3"/>
  <c r="F9" i="3"/>
  <c r="J5" i="3"/>
  <c r="J9" i="3" s="1"/>
  <c r="I4" i="3"/>
  <c r="H4" i="3"/>
  <c r="G4" i="3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<sst xmlns="http://schemas.openxmlformats.org/spreadsheetml/2006/main" count="50" uniqueCount="42">
  <si>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</si>
  <si>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</si>
  <si>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</si>
  <si>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</si>
  <si>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</si>
  <si>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</si>
  <si>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</si>
  <si>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</si>
  <si>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</si>
  <si>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</si>
  <si>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</si>
  <si>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</si>
  <si>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</si>
  <si>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</si>
  <si>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</si>
  <si>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</si>
  <si>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</si>
  <si>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</si>
  <si>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</si>
  <si>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</si>
  <si>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</si>
  <si>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</si>
  <si>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</si>
  <si>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№ 54-2гн-2020</t>
  </si>
  <si>
    <t>Чай с сахаром</t>
  </si>
  <si>
    <t>Корж " Молочный"</t>
  </si>
  <si>
    <t>Хлеб  ржано-пшеничный</t>
  </si>
  <si>
    <t>кисломол.</t>
  </si>
  <si>
    <t>№ 223 сб.2011г.</t>
  </si>
  <si>
    <t>Масло сливочное</t>
  </si>
  <si>
    <t>Запеканка из творога со сгущённым молоком</t>
  </si>
  <si>
    <t>фрукты</t>
  </si>
  <si>
    <t>Яблоко</t>
  </si>
  <si>
    <t>№ 102 сб.2011г.</t>
  </si>
  <si>
    <t>Суп картоф. с горохом, птицей отварной</t>
  </si>
  <si>
    <t>№ 268 сб.2011г.</t>
  </si>
  <si>
    <t>Биточки из свинины</t>
  </si>
  <si>
    <t>гарнир</t>
  </si>
  <si>
    <t>№ 305 сб.2011г.</t>
  </si>
  <si>
    <t>Рис припущенный</t>
  </si>
  <si>
    <t>2024-05-16</t>
  </si>
  <si>
    <t>№ 14 сб.2011г.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</si>
</sst>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0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12" xfId="0" applyFont="1" applyBorder="1"/>
    <xf numFmtId="0" fontId="5" fillId="0" borderId="11" xfId="0" applyFont="1" applyBorder="1"/>
    <xf numFmtId="0" fontId="4" fillId="2" borderId="3" xfId="2" applyNumberFormat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1" fillId="0" borderId="18" xfId="0" applyFont="1" applyBorder="1"/>
    <xf numFmtId="0" fontId="1" fillId="2" borderId="18" xfId="0" applyFont="1" applyFill="1" applyBorder="1"/>
    <xf numFmtId="0" fontId="5" fillId="0" borderId="19" xfId="0" applyFont="1" applyBorder="1"/>
    <xf numFmtId="0" fontId="4" fillId="2" borderId="18" xfId="0" applyFont="1" applyFill="1" applyBorder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20" xfId="0" applyFont="1" applyFill="1" applyBorder="1"/>
    <xf numFmtId="0" fontId="1" fillId="2" borderId="21" xfId="0" applyFont="1" applyFill="1" applyBorder="1"/>
    <xf numFmtId="164" fontId="4" fillId="2" borderId="5" xfId="0" applyNumberFormat="1" applyFont="1" applyFill="1" applyBorder="1" applyAlignment="1"/>
    <xf numFmtId="164" fontId="4" fillId="2" borderId="6" xfId="0" applyNumberFormat="1" applyFont="1" applyFill="1" applyBorder="1" applyAlignment="1"/>
    <xf numFmtId="0" fontId="4" fillId="2" borderId="25" xfId="2" applyNumberFormat="1" applyFont="1" applyFill="1" applyBorder="1" applyAlignment="1">
      <alignment horizontal="center"/>
    </xf>
    <xf numFmtId="2" fontId="4" fillId="2" borderId="13" xfId="1" applyNumberFormat="1" applyFont="1" applyFill="1" applyBorder="1" applyAlignment="1"/>
    <xf numFmtId="164" fontId="4" fillId="2" borderId="1" xfId="1" applyNumberFormat="1" applyFont="1" applyFill="1" applyBorder="1" applyAlignment="1"/>
    <xf numFmtId="164" fontId="4" fillId="2" borderId="10" xfId="0" applyNumberFormat="1" applyFont="1" applyFill="1" applyBorder="1" applyAlignment="1">
      <alignment vertical="center"/>
    </xf>
    <xf numFmtId="164" fontId="4" fillId="2" borderId="22" xfId="0" applyNumberFormat="1" applyFont="1" applyFill="1" applyBorder="1" applyAlignment="1">
      <alignment vertical="center"/>
    </xf>
    <xf numFmtId="2" fontId="1" fillId="2" borderId="5" xfId="0" applyNumberFormat="1" applyFont="1" applyFill="1" applyBorder="1" applyAlignment="1"/>
    <xf numFmtId="164" fontId="4" fillId="2" borderId="26" xfId="0" applyNumberFormat="1" applyFont="1" applyFill="1" applyBorder="1" applyAlignment="1"/>
    <xf numFmtId="0" fontId="1" fillId="2" borderId="27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1" fillId="2" borderId="23" xfId="0" applyFont="1" applyFill="1" applyBorder="1"/>
    <xf numFmtId="0" fontId="5" fillId="0" borderId="28" xfId="0" applyFont="1" applyBorder="1"/>
    <xf numFmtId="0" fontId="4" fillId="0" borderId="18" xfId="0" applyFont="1" applyBorder="1"/>
    <xf numFmtId="0" fontId="1" fillId="2" borderId="29" xfId="0" applyFont="1" applyFill="1" applyBorder="1"/>
    <xf numFmtId="49" fontId="1" fillId="2" borderId="0" xfId="0" applyNumberFormat="1" applyFont="1" applyFill="1" applyBorder="1"/>
    <xf numFmtId="0" fontId="0" fillId="0" borderId="0" xfId="0" applyBorder="1"/>
    <xf numFmtId="0" fontId="4" fillId="2" borderId="21" xfId="0" applyFont="1" applyFill="1" applyBorder="1"/>
    <xf numFmtId="2" fontId="4" fillId="2" borderId="10" xfId="1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22" xfId="0" applyNumberFormat="1" applyFont="1" applyFill="1" applyBorder="1" applyAlignment="1"/>
    <xf numFmtId="0" fontId="1" fillId="0" borderId="29" xfId="0" applyFont="1" applyBorder="1"/>
    <xf numFmtId="164" fontId="4" fillId="0" borderId="13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164" fontId="4" fillId="0" borderId="30" xfId="0" applyNumberFormat="1" applyFont="1" applyFill="1" applyBorder="1" applyAlignment="1">
      <alignment horizontal="right"/>
    </xf>
    <xf numFmtId="2" fontId="1" fillId="0" borderId="18" xfId="0" applyNumberFormat="1" applyFont="1" applyFill="1" applyBorder="1" applyAlignment="1">
      <alignment horizontal="left"/>
    </xf>
    <xf numFmtId="0" fontId="1" fillId="2" borderId="20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32" xfId="0" applyFont="1" applyFill="1" applyBorder="1"/>
    <xf numFmtId="0" fontId="4" fillId="0" borderId="32" xfId="0" applyFont="1" applyBorder="1"/>
    <xf numFmtId="0" fontId="4" fillId="2" borderId="33" xfId="2" applyNumberFormat="1" applyFont="1" applyFill="1" applyBorder="1" applyAlignment="1">
      <alignment horizontal="center"/>
    </xf>
    <xf numFmtId="2" fontId="4" fillId="2" borderId="34" xfId="1" applyNumberFormat="1" applyFont="1" applyFill="1" applyBorder="1" applyAlignment="1"/>
    <xf numFmtId="0" fontId="4" fillId="0" borderId="17" xfId="0" applyFont="1" applyBorder="1"/>
    <xf numFmtId="0" fontId="1" fillId="0" borderId="32" xfId="0" applyFont="1" applyBorder="1"/>
    <xf numFmtId="0" fontId="4" fillId="2" borderId="1" xfId="1" applyFont="1" applyFill="1" applyBorder="1" applyAlignment="1"/>
    <xf numFmtId="0" fontId="1" fillId="2" borderId="3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4" fillId="2" borderId="24" xfId="1" applyFont="1" applyFill="1" applyBorder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7" xfId="0" applyFont="1" applyBorder="1"/>
    <xf numFmtId="0" fontId="4" fillId="2" borderId="36" xfId="2" applyNumberFormat="1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right" vertical="center"/>
    </xf>
    <xf numFmtId="164" fontId="4" fillId="0" borderId="30" xfId="0" applyNumberFormat="1" applyFont="1" applyFill="1" applyBorder="1" applyAlignment="1">
      <alignment horizontal="right" vertical="center"/>
    </xf>
    <xf numFmtId="0" fontId="1" fillId="2" borderId="17" xfId="0" applyFont="1" applyFill="1" applyBorder="1"/>
    <xf numFmtId="2" fontId="1" fillId="0" borderId="7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37" xfId="0" applyFont="1" applyFill="1" applyBorder="1"/>
    <xf numFmtId="0" fontId="4" fillId="2" borderId="38" xfId="0" applyFont="1" applyFill="1" applyBorder="1"/>
    <xf numFmtId="164" fontId="4" fillId="2" borderId="39" xfId="0" applyNumberFormat="1" applyFont="1" applyFill="1" applyBorder="1" applyAlignment="1"/>
    <xf numFmtId="0" fontId="1" fillId="0" borderId="28" xfId="0" applyFont="1" applyBorder="1"/>
    <xf numFmtId="0" fontId="1" fillId="2" borderId="24" xfId="0" applyFont="1" applyFill="1" applyBorder="1"/>
    <xf numFmtId="0" fontId="4" fillId="2" borderId="24" xfId="0" applyFont="1" applyFill="1" applyBorder="1"/>
    <xf numFmtId="0" fontId="1" fillId="2" borderId="40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164" fontId="4" fillId="2" borderId="34" xfId="0" applyNumberFormat="1" applyFont="1" applyFill="1" applyBorder="1" applyAlignment="1">
      <alignment horizontal="right"/>
    </xf>
    <xf numFmtId="164" fontId="4" fillId="2" borderId="35" xfId="0" applyNumberFormat="1" applyFont="1" applyFill="1" applyBorder="1" applyAlignment="1">
      <alignment horizontal="right"/>
    </xf>
    <xf numFmtId="0" fontId="1" fillId="2" borderId="41" xfId="0" applyFont="1" applyFill="1" applyBorder="1"/>
    <xf numFmtId="0" fontId="4" fillId="2" borderId="17" xfId="0" applyFont="1" applyFill="1" applyBorder="1"/>
    <xf numFmtId="0" fontId="4" fillId="0" borderId="42" xfId="0" applyFont="1" applyBorder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zoomScaleNormal="100" workbookViewId="0">
      <selection activeCell="D8" sqref="D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67" t="s">
        <v>20</v>
      </c>
      <c r="C1" s="68"/>
      <c r="D1" s="69"/>
      <c r="E1" s="1" t="s">
        <v>10</v>
      </c>
      <c r="F1" s="2"/>
      <c r="G1" s="1"/>
      <c r="H1" s="1"/>
      <c r="I1" s="1" t="s">
        <v>1</v>
      </c>
      <c r="J1" s="39" t="s">
        <v>40</v>
      </c>
      <c r="K1" s="40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9" t="s">
        <v>22</v>
      </c>
      <c r="B4" s="60" t="s">
        <v>27</v>
      </c>
      <c r="C4" s="70" t="s">
        <v>41</v>
      </c>
      <c r="D4" s="59" t="s">
        <v>29</v>
      </c>
      <c r="E4" s="71">
        <v>15</v>
      </c>
      <c r="F4" s="26">
        <v>9.3800000000000008</v>
      </c>
      <c r="G4" s="46">
        <f>74.8*1.5</f>
        <v>112.19999999999999</v>
      </c>
      <c r="H4" s="72">
        <f>0.1*1.5</f>
        <v>0.15000000000000002</v>
      </c>
      <c r="I4" s="72">
        <f>8.2*1.5</f>
        <v>12.299999999999999</v>
      </c>
      <c r="J4" s="73">
        <v>19.899999999999999</v>
      </c>
    </row>
    <row r="5" spans="1:11" x14ac:dyDescent="0.35">
      <c r="A5" s="10"/>
      <c r="B5" s="74" t="s">
        <v>18</v>
      </c>
      <c r="C5" s="70" t="s">
        <v>28</v>
      </c>
      <c r="D5" s="59" t="s">
        <v>30</v>
      </c>
      <c r="E5" s="71">
        <v>180</v>
      </c>
      <c r="F5" s="26">
        <v>98.92</v>
      </c>
      <c r="G5" s="46">
        <v>324.25</v>
      </c>
      <c r="H5" s="72">
        <v>12.2</v>
      </c>
      <c r="I5" s="72">
        <v>11.7</v>
      </c>
      <c r="J5" s="34">
        <f>0.1*1.5</f>
        <v>0.15000000000000002</v>
      </c>
    </row>
    <row r="6" spans="1:11" x14ac:dyDescent="0.35">
      <c r="A6" s="10"/>
      <c r="B6" s="14" t="s">
        <v>13</v>
      </c>
      <c r="C6" s="75" t="s">
        <v>23</v>
      </c>
      <c r="D6" s="37" t="s">
        <v>24</v>
      </c>
      <c r="E6" s="11">
        <v>200</v>
      </c>
      <c r="F6" s="12">
        <v>1.46</v>
      </c>
      <c r="G6" s="33">
        <v>26.8</v>
      </c>
      <c r="H6" s="33">
        <v>0.2</v>
      </c>
      <c r="I6" s="33">
        <v>0.02</v>
      </c>
      <c r="J6" s="34">
        <v>6.5</v>
      </c>
    </row>
    <row r="7" spans="1:11" x14ac:dyDescent="0.35">
      <c r="A7" s="10"/>
      <c r="B7" s="15" t="s">
        <v>14</v>
      </c>
      <c r="C7" s="50" t="s">
        <v>15</v>
      </c>
      <c r="D7" s="59" t="s">
        <v>25</v>
      </c>
      <c r="E7" s="25">
        <v>75</v>
      </c>
      <c r="F7" s="61">
        <v>29.84</v>
      </c>
      <c r="G7" s="13">
        <v>180</v>
      </c>
      <c r="H7" s="49">
        <v>4</v>
      </c>
      <c r="I7" s="49">
        <v>6</v>
      </c>
      <c r="J7" s="48">
        <v>33.5</v>
      </c>
    </row>
    <row r="8" spans="1:11" x14ac:dyDescent="0.35">
      <c r="A8" s="16"/>
      <c r="B8" s="38" t="s">
        <v>14</v>
      </c>
      <c r="C8" s="15" t="s">
        <v>15</v>
      </c>
      <c r="D8" s="17" t="s">
        <v>16</v>
      </c>
      <c r="E8" s="76">
        <v>30</v>
      </c>
      <c r="F8" s="18">
        <v>2.84</v>
      </c>
      <c r="G8" s="19">
        <v>63</v>
      </c>
      <c r="H8" s="19">
        <v>1.8</v>
      </c>
      <c r="I8" s="19">
        <v>0.3</v>
      </c>
      <c r="J8" s="20">
        <v>12.9</v>
      </c>
    </row>
    <row r="9" spans="1:11" x14ac:dyDescent="0.35">
      <c r="A9" s="16"/>
      <c r="B9" s="77"/>
      <c r="C9" s="22"/>
      <c r="D9" s="78"/>
      <c r="E9" s="32">
        <f>SUM(E4:E8)</f>
        <v>500</v>
      </c>
      <c r="F9" s="42">
        <f>SUM(F4:F8)</f>
        <v>142.44</v>
      </c>
      <c r="G9" s="79">
        <f>SUM(G4:G8)</f>
        <v>706.25</v>
      </c>
      <c r="H9" s="43">
        <f>SUM(H4:H8)</f>
        <v>18.349999999999998</v>
      </c>
      <c r="I9" s="43">
        <f>SUM(I4:I8)</f>
        <v>30.32</v>
      </c>
      <c r="J9" s="44">
        <f>SUM(J4:J8)</f>
        <v>72.95</v>
      </c>
    </row>
    <row r="10" spans="1:11" ht="15" thickBot="1" x14ac:dyDescent="0.4">
      <c r="A10" s="80"/>
      <c r="B10" s="35"/>
      <c r="C10" s="81"/>
      <c r="D10" s="82"/>
      <c r="E10" s="83"/>
      <c r="F10" s="84"/>
      <c r="G10" s="23"/>
      <c r="H10" s="23"/>
      <c r="I10" s="23"/>
      <c r="J10" s="24"/>
    </row>
    <row r="11" spans="1:11" x14ac:dyDescent="0.35">
      <c r="A11" s="16" t="s">
        <v>9</v>
      </c>
      <c r="B11" s="55" t="s">
        <v>31</v>
      </c>
      <c r="C11" s="55" t="s">
        <v>15</v>
      </c>
      <c r="D11" s="56" t="s">
        <v>32</v>
      </c>
      <c r="E11" s="57">
        <v>170</v>
      </c>
      <c r="F11" s="58">
        <f>0.17*180</f>
        <v>30.6</v>
      </c>
      <c r="G11" s="85">
        <f>47*1.7</f>
        <v>79.899999999999991</v>
      </c>
      <c r="H11" s="85">
        <f>0.4*1.7</f>
        <v>0.68</v>
      </c>
      <c r="I11" s="85">
        <f>0.4*1.7</f>
        <v>0.68</v>
      </c>
      <c r="J11" s="86">
        <f>9.8*1.7</f>
        <v>16.66</v>
      </c>
    </row>
    <row r="12" spans="1:11" x14ac:dyDescent="0.35">
      <c r="A12" s="16"/>
      <c r="B12" s="87" t="s">
        <v>17</v>
      </c>
      <c r="C12" s="74" t="s">
        <v>33</v>
      </c>
      <c r="D12" s="88" t="s">
        <v>34</v>
      </c>
      <c r="E12" s="25">
        <v>213</v>
      </c>
      <c r="F12" s="26">
        <v>15.66</v>
      </c>
      <c r="G12" s="46">
        <v>118.9</v>
      </c>
      <c r="H12" s="46">
        <v>5.2</v>
      </c>
      <c r="I12" s="46">
        <v>5.0999999999999996</v>
      </c>
      <c r="J12" s="51">
        <v>13.2</v>
      </c>
    </row>
    <row r="13" spans="1:11" x14ac:dyDescent="0.35">
      <c r="A13" s="16"/>
      <c r="B13" s="87" t="s">
        <v>19</v>
      </c>
      <c r="C13" s="15" t="s">
        <v>35</v>
      </c>
      <c r="D13" s="89" t="s">
        <v>36</v>
      </c>
      <c r="E13" s="11">
        <v>90</v>
      </c>
      <c r="F13" s="26">
        <v>34.380000000000003</v>
      </c>
      <c r="G13" s="49">
        <v>271.2</v>
      </c>
      <c r="H13" s="49">
        <v>16.399999999999999</v>
      </c>
      <c r="I13" s="49">
        <v>16.32</v>
      </c>
      <c r="J13" s="48">
        <v>14.64</v>
      </c>
    </row>
    <row r="14" spans="1:11" x14ac:dyDescent="0.35">
      <c r="A14" s="16"/>
      <c r="B14" s="45" t="s">
        <v>37</v>
      </c>
      <c r="C14" s="14" t="s">
        <v>38</v>
      </c>
      <c r="D14" s="17" t="s">
        <v>39</v>
      </c>
      <c r="E14" s="11">
        <v>150</v>
      </c>
      <c r="F14" s="12">
        <v>10.57</v>
      </c>
      <c r="G14" s="47">
        <f>1333*0.15</f>
        <v>199.95</v>
      </c>
      <c r="H14" s="47">
        <f>24.26*0.15</f>
        <v>3.6390000000000002</v>
      </c>
      <c r="I14" s="47">
        <f>28.66*0.15</f>
        <v>4.2989999999999995</v>
      </c>
      <c r="J14" s="48">
        <f>244.46*0.15</f>
        <v>36.668999999999997</v>
      </c>
    </row>
    <row r="15" spans="1:11" x14ac:dyDescent="0.35">
      <c r="A15" s="16"/>
      <c r="B15" s="45" t="s">
        <v>13</v>
      </c>
      <c r="C15" s="52" t="s">
        <v>23</v>
      </c>
      <c r="D15" s="37" t="s">
        <v>24</v>
      </c>
      <c r="E15" s="11">
        <v>200</v>
      </c>
      <c r="F15" s="12">
        <v>1.46</v>
      </c>
      <c r="G15" s="33">
        <v>26.8</v>
      </c>
      <c r="H15" s="33">
        <v>0.2</v>
      </c>
      <c r="I15" s="33">
        <v>0.02</v>
      </c>
      <c r="J15" s="34">
        <v>6.5</v>
      </c>
    </row>
    <row r="16" spans="1:11" x14ac:dyDescent="0.35">
      <c r="A16" s="16"/>
      <c r="B16" s="38" t="s">
        <v>14</v>
      </c>
      <c r="C16" s="15" t="s">
        <v>15</v>
      </c>
      <c r="D16" s="17" t="s">
        <v>26</v>
      </c>
      <c r="E16" s="62">
        <v>30</v>
      </c>
      <c r="F16" s="18">
        <v>2.84</v>
      </c>
      <c r="G16" s="63">
        <v>57</v>
      </c>
      <c r="H16" s="64">
        <v>1.8</v>
      </c>
      <c r="I16" s="64">
        <v>0.3</v>
      </c>
      <c r="J16" s="65">
        <v>11.4</v>
      </c>
    </row>
    <row r="17" spans="1:10" x14ac:dyDescent="0.35">
      <c r="A17" s="16"/>
      <c r="B17" s="21"/>
      <c r="C17" s="22"/>
      <c r="D17" s="41"/>
      <c r="E17" s="53">
        <f>SUM(E11:E16)</f>
        <v>853</v>
      </c>
      <c r="F17" s="18">
        <f>SUM(F11:F16)</f>
        <v>95.51</v>
      </c>
      <c r="G17" s="27">
        <f>SUM(G11:G16)</f>
        <v>753.75</v>
      </c>
      <c r="H17" s="27">
        <f>SUM(H11:H16)</f>
        <v>27.918999999999997</v>
      </c>
      <c r="I17" s="28">
        <f>SUM(I11:I16)</f>
        <v>26.719000000000001</v>
      </c>
      <c r="J17" s="29">
        <f>SUM(J11:J16)</f>
        <v>99.069000000000003</v>
      </c>
    </row>
    <row r="18" spans="1:10" ht="15" thickBot="1" x14ac:dyDescent="0.4">
      <c r="A18" s="36"/>
      <c r="B18" s="35"/>
      <c r="C18" s="81"/>
      <c r="D18" s="66"/>
      <c r="E18" s="54"/>
      <c r="F18" s="30"/>
      <c r="G18" s="31"/>
      <c r="H18" s="23"/>
      <c r="I18" s="23"/>
      <c r="J18" s="24"/>
    </row>
  </sheetData>
  <mergeCells count="1">
    <mergeCell ref="B1:D1"/>
  </mergeCells>
  <hyperlinks>
    <hyperlink ref="B15" r:id="rId1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2024-05-15T17:10:09Z</dcterms:modified>
</cp:coreProperties>
</file>