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G18" i="1"/>
  <c r="J12" i="1"/>
  <c r="I12" i="1"/>
  <c r="H12" i="1"/>
  <c r="G12" i="1"/>
  <c r="J11" i="1"/>
  <c r="I11" i="1"/>
  <c r="I18" i="1" s="1"/>
  <c r="H11" i="1"/>
  <c r="H18" i="1" s="1"/>
  <c r="G11" i="1"/>
  <c r="F11" i="1"/>
  <c r="F18" i="1" s="1"/>
  <c r="I9" i="1"/>
  <c r="G9" i="1"/>
  <c r="F9" i="1"/>
  <c r="J7" i="1"/>
  <c r="I7" i="1"/>
  <c r="H7" i="1"/>
  <c r="G7" i="1"/>
  <c r="J6" i="1"/>
  <c r="J4" i="1"/>
  <c r="J9" i="1" s="1"/>
  <c r="I4" i="1"/>
  <c r="H4" i="1"/>
  <c r="H9" i="1" l="1"/>
  <c r="J18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<sst xmlns="http://schemas.openxmlformats.org/spreadsheetml/2006/main" count="53" uniqueCount="44">
  <si>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</si>
  <si>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</si>
  <si>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</si>
  <si>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</si>
  <si>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</si>
  <si>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</si>
  <si>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</si>
  <si>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</si>
  <si>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</si>
  <si>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</si>
  <si>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</si>
  <si>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</si>
  <si>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</si>
  <si>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</si>
  <si>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</si>
  <si>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</si>
  <si>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</si>
  <si>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</si>
  <si>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</si>
  <si>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</si>
  <si>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</si>
  <si>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</si>
  <si>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</si>
  <si>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</si>
  <si>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</si>
  <si>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</si>
  <si>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акт</t>
  </si>
  <si>
    <t>сладкое</t>
  </si>
  <si>
    <t>№ 395 сб.2011г.</t>
  </si>
  <si>
    <t>Вареники с картофелем,маслом слив.</t>
  </si>
  <si>
    <t>Йогурт</t>
  </si>
  <si>
    <t>№ 54-2гн-2020</t>
  </si>
  <si>
    <t>Чай с сахаром</t>
  </si>
  <si>
    <t>Конфеты "Медунок"</t>
  </si>
  <si>
    <t>Грейпфрут</t>
  </si>
  <si>
    <t>№ 45 сб.2011г.</t>
  </si>
  <si>
    <t>Салат из свежей капусты</t>
  </si>
  <si>
    <t>№ 102 сб.2011г.</t>
  </si>
  <si>
    <t>Суп карт.с горохом,укропом,птицей отварной</t>
  </si>
  <si>
    <t>№ 392 сб.2011г.</t>
  </si>
  <si>
    <t>Пельмени отварные с маслом сливочным</t>
  </si>
  <si>
    <t>№ 1041 сб1981 г.</t>
  </si>
  <si>
    <t xml:space="preserve">Напиток апельсиновый </t>
  </si>
  <si>
    <t>2023-12-15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</si>
</sst>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4" fillId="2" borderId="12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2" applyNumberFormat="1" applyFont="1" applyFill="1" applyBorder="1" applyAlignment="1">
      <alignment horizontal="center"/>
    </xf>
    <xf numFmtId="0" fontId="1" fillId="2" borderId="18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4" fillId="2" borderId="19" xfId="2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0" borderId="24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0" fontId="4" fillId="2" borderId="27" xfId="1" applyFont="1" applyFill="1" applyBorder="1"/>
    <xf numFmtId="0" fontId="1" fillId="2" borderId="27" xfId="0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29" xfId="0" applyNumberFormat="1" applyFont="1" applyFill="1" applyBorder="1" applyAlignment="1"/>
    <xf numFmtId="0" fontId="1" fillId="0" borderId="3" xfId="0" applyFont="1" applyBorder="1"/>
    <xf numFmtId="0" fontId="1" fillId="0" borderId="18" xfId="0" applyFont="1" applyBorder="1"/>
    <xf numFmtId="0" fontId="1" fillId="2" borderId="3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6" xfId="0" applyFont="1" applyFill="1" applyBorder="1"/>
    <xf numFmtId="2" fontId="4" fillId="2" borderId="12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0" fontId="5" fillId="0" borderId="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4" fillId="2" borderId="22" xfId="0" applyFont="1" applyFill="1" applyBorder="1"/>
    <xf numFmtId="164" fontId="4" fillId="2" borderId="19" xfId="0" applyNumberFormat="1" applyFont="1" applyFill="1" applyBorder="1" applyAlignment="1">
      <alignment vertical="center"/>
    </xf>
    <xf numFmtId="0" fontId="5" fillId="0" borderId="24" xfId="0" applyFont="1" applyBorder="1"/>
    <xf numFmtId="2" fontId="1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2" xfId="0" applyFont="1" applyBorder="1"/>
    <xf numFmtId="0" fontId="4" fillId="0" borderId="17" xfId="0" applyFont="1" applyBorder="1"/>
    <xf numFmtId="0" fontId="1" fillId="2" borderId="32" xfId="0" applyFont="1" applyFill="1" applyBorder="1"/>
    <xf numFmtId="0" fontId="4" fillId="0" borderId="3" xfId="0" applyFont="1" applyBorder="1"/>
    <xf numFmtId="0" fontId="1" fillId="0" borderId="33" xfId="0" applyFont="1" applyBorder="1"/>
    <xf numFmtId="2" fontId="1" fillId="0" borderId="18" xfId="0" applyNumberFormat="1" applyFont="1" applyFill="1" applyBorder="1" applyAlignment="1">
      <alignment horizontal="left"/>
    </xf>
    <xf numFmtId="0" fontId="1" fillId="2" borderId="33" xfId="0" applyFont="1" applyFill="1" applyBorder="1"/>
    <xf numFmtId="0" fontId="4" fillId="2" borderId="3" xfId="0" applyFont="1" applyFill="1" applyBorder="1"/>
    <xf numFmtId="0" fontId="4" fillId="2" borderId="17" xfId="0" applyFont="1" applyFill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4" xfId="0" applyFont="1" applyFill="1" applyBorder="1"/>
    <xf numFmtId="0" fontId="4" fillId="2" borderId="35" xfId="1" applyFont="1" applyFill="1" applyBorder="1"/>
    <xf numFmtId="0" fontId="1" fillId="2" borderId="36" xfId="0" applyFont="1" applyFill="1" applyBorder="1"/>
    <xf numFmtId="2" fontId="1" fillId="2" borderId="37" xfId="0" applyNumberFormat="1" applyFont="1" applyFill="1" applyBorder="1" applyAlignment="1">
      <alignment horizontal="left"/>
    </xf>
    <xf numFmtId="0" fontId="4" fillId="2" borderId="30" xfId="0" applyFont="1" applyFill="1" applyBorder="1"/>
    <xf numFmtId="0" fontId="4" fillId="2" borderId="30" xfId="2" applyNumberFormat="1" applyFont="1" applyFill="1" applyBorder="1" applyAlignment="1">
      <alignment horizontal="center"/>
    </xf>
    <xf numFmtId="2" fontId="4" fillId="2" borderId="30" xfId="1" applyNumberFormat="1" applyFont="1" applyFill="1" applyBorder="1" applyAlignment="1"/>
    <xf numFmtId="164" fontId="4" fillId="2" borderId="30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2" borderId="17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1" applyFont="1" applyFill="1" applyBorder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2" t="s">
        <v>13</v>
      </c>
      <c r="C1" s="63"/>
      <c r="D1" s="64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0" t="s">
        <v>14</v>
      </c>
      <c r="B4" s="65" t="s">
        <v>27</v>
      </c>
      <c r="C4" s="16" t="s">
        <v>18</v>
      </c>
      <c r="D4" s="66" t="s">
        <v>30</v>
      </c>
      <c r="E4" s="13">
        <v>150</v>
      </c>
      <c r="F4" s="47">
        <v>53</v>
      </c>
      <c r="G4" s="48">
        <v>145.5</v>
      </c>
      <c r="H4" s="48">
        <f>2.9*1.5</f>
        <v>4.3499999999999996</v>
      </c>
      <c r="I4" s="48">
        <f>3.5*1.5</f>
        <v>5.25</v>
      </c>
      <c r="J4" s="49">
        <f>13.4*1.5</f>
        <v>20.100000000000001</v>
      </c>
    </row>
    <row r="5" spans="1:10" ht="15.5" x14ac:dyDescent="0.35">
      <c r="A5" s="12"/>
      <c r="B5" s="67" t="s">
        <v>22</v>
      </c>
      <c r="C5" s="40" t="s">
        <v>28</v>
      </c>
      <c r="D5" s="68" t="s">
        <v>29</v>
      </c>
      <c r="E5" s="53">
        <v>210</v>
      </c>
      <c r="F5" s="17">
        <v>52.22</v>
      </c>
      <c r="G5" s="10">
        <v>300.3</v>
      </c>
      <c r="H5" s="54">
        <v>12.16</v>
      </c>
      <c r="I5" s="54">
        <v>5.6</v>
      </c>
      <c r="J5" s="54">
        <v>40.299999999999997</v>
      </c>
    </row>
    <row r="6" spans="1:10" x14ac:dyDescent="0.35">
      <c r="A6" s="12"/>
      <c r="B6" s="69" t="s">
        <v>15</v>
      </c>
      <c r="C6" s="70" t="s">
        <v>31</v>
      </c>
      <c r="D6" s="68" t="s">
        <v>32</v>
      </c>
      <c r="E6" s="15">
        <v>200</v>
      </c>
      <c r="F6" s="17">
        <v>1.41</v>
      </c>
      <c r="G6" s="18">
        <v>27.9</v>
      </c>
      <c r="H6" s="18">
        <v>0.3</v>
      </c>
      <c r="I6" s="18">
        <v>0.02</v>
      </c>
      <c r="J6" s="19">
        <f>6.7/0.21*0.16</f>
        <v>5.1047619047619053</v>
      </c>
    </row>
    <row r="7" spans="1:10" x14ac:dyDescent="0.35">
      <c r="A7" s="12"/>
      <c r="B7" s="16" t="s">
        <v>27</v>
      </c>
      <c r="C7" s="20" t="s">
        <v>18</v>
      </c>
      <c r="D7" s="14" t="s">
        <v>33</v>
      </c>
      <c r="E7" s="21">
        <v>100</v>
      </c>
      <c r="F7" s="17">
        <v>42</v>
      </c>
      <c r="G7" s="18">
        <f>476</f>
        <v>476</v>
      </c>
      <c r="H7" s="18">
        <f>7.8</f>
        <v>7.8</v>
      </c>
      <c r="I7" s="18">
        <f>23</f>
        <v>23</v>
      </c>
      <c r="J7" s="19">
        <f>57.8</f>
        <v>57.8</v>
      </c>
    </row>
    <row r="8" spans="1:10" x14ac:dyDescent="0.35">
      <c r="A8" s="12"/>
      <c r="B8" s="71" t="s">
        <v>17</v>
      </c>
      <c r="C8" s="16" t="s">
        <v>18</v>
      </c>
      <c r="D8" s="72" t="s">
        <v>19</v>
      </c>
      <c r="E8" s="52">
        <v>30</v>
      </c>
      <c r="F8" s="23">
        <v>2.84</v>
      </c>
      <c r="G8" s="24">
        <v>63</v>
      </c>
      <c r="H8" s="24">
        <v>1.8</v>
      </c>
      <c r="I8" s="24">
        <v>0.3</v>
      </c>
      <c r="J8" s="25">
        <v>12.9</v>
      </c>
    </row>
    <row r="9" spans="1:10" x14ac:dyDescent="0.35">
      <c r="A9" s="12"/>
      <c r="B9" s="71"/>
      <c r="C9" s="16"/>
      <c r="D9" s="73"/>
      <c r="E9" s="74">
        <f>SUM(E4:E8)</f>
        <v>690</v>
      </c>
      <c r="F9" s="17">
        <f>SUM(F4:F8)</f>
        <v>151.47</v>
      </c>
      <c r="G9" s="10">
        <f>SUM(G4:G8)</f>
        <v>1012.7</v>
      </c>
      <c r="H9" s="10">
        <f>SUM(H4:H8)</f>
        <v>26.41</v>
      </c>
      <c r="I9" s="10">
        <f>SUM(I4:I8)</f>
        <v>34.169999999999995</v>
      </c>
      <c r="J9" s="10">
        <f>SUM(J4:J8)</f>
        <v>136.20476190476191</v>
      </c>
    </row>
    <row r="10" spans="1:10" ht="15" thickBot="1" x14ac:dyDescent="0.4">
      <c r="A10" s="30"/>
      <c r="B10" s="75"/>
      <c r="C10" s="31"/>
      <c r="D10" s="76"/>
      <c r="E10" s="34"/>
      <c r="F10" s="35"/>
      <c r="G10" s="36"/>
      <c r="H10" s="37"/>
      <c r="I10" s="37"/>
      <c r="J10" s="38"/>
    </row>
    <row r="11" spans="1:10" x14ac:dyDescent="0.35">
      <c r="A11" s="11" t="s">
        <v>9</v>
      </c>
      <c r="B11" s="77" t="s">
        <v>25</v>
      </c>
      <c r="C11" s="78" t="s">
        <v>26</v>
      </c>
      <c r="D11" s="79" t="s">
        <v>34</v>
      </c>
      <c r="E11" s="80">
        <v>600</v>
      </c>
      <c r="F11" s="81">
        <f>0.6*350</f>
        <v>210</v>
      </c>
      <c r="G11" s="82">
        <f>35*6</f>
        <v>210</v>
      </c>
      <c r="H11" s="82">
        <f>0.7*6</f>
        <v>4.1999999999999993</v>
      </c>
      <c r="I11" s="82">
        <f>0.2*6</f>
        <v>1.2000000000000002</v>
      </c>
      <c r="J11" s="83">
        <f>6.5*6</f>
        <v>39</v>
      </c>
    </row>
    <row r="12" spans="1:10" x14ac:dyDescent="0.35">
      <c r="A12" s="12"/>
      <c r="B12" s="46" t="s">
        <v>23</v>
      </c>
      <c r="C12" s="41" t="s">
        <v>35</v>
      </c>
      <c r="D12" s="14" t="s">
        <v>36</v>
      </c>
      <c r="E12" s="15">
        <v>100</v>
      </c>
      <c r="F12" s="17">
        <v>9.7200000000000006</v>
      </c>
      <c r="G12" s="10">
        <f>142.8</f>
        <v>142.80000000000001</v>
      </c>
      <c r="H12" s="10">
        <f>2.6</f>
        <v>2.6</v>
      </c>
      <c r="I12" s="10">
        <f>10.1</f>
        <v>10.1</v>
      </c>
      <c r="J12" s="10">
        <f>10.3</f>
        <v>10.3</v>
      </c>
    </row>
    <row r="13" spans="1:10" x14ac:dyDescent="0.35">
      <c r="A13" s="12"/>
      <c r="B13" s="46" t="s">
        <v>20</v>
      </c>
      <c r="C13" s="39" t="s">
        <v>37</v>
      </c>
      <c r="D13" s="14" t="s">
        <v>38</v>
      </c>
      <c r="E13" s="53">
        <v>227</v>
      </c>
      <c r="F13" s="17">
        <v>22.54</v>
      </c>
      <c r="G13" s="18">
        <v>173.12</v>
      </c>
      <c r="H13" s="18">
        <v>9.58</v>
      </c>
      <c r="I13" s="18">
        <v>7.67</v>
      </c>
      <c r="J13" s="19">
        <v>16.5</v>
      </c>
    </row>
    <row r="14" spans="1:10" x14ac:dyDescent="0.35">
      <c r="A14" s="12"/>
      <c r="B14" s="16" t="s">
        <v>24</v>
      </c>
      <c r="C14" s="84" t="s">
        <v>39</v>
      </c>
      <c r="D14" s="14" t="s">
        <v>40</v>
      </c>
      <c r="E14" s="15">
        <v>210</v>
      </c>
      <c r="F14" s="17">
        <v>61.6</v>
      </c>
      <c r="G14" s="85">
        <v>341</v>
      </c>
      <c r="H14" s="18">
        <v>12.8</v>
      </c>
      <c r="I14" s="18">
        <v>12.5</v>
      </c>
      <c r="J14" s="19">
        <v>36.1</v>
      </c>
    </row>
    <row r="15" spans="1:10" x14ac:dyDescent="0.35">
      <c r="A15" s="12"/>
      <c r="B15" s="40" t="s">
        <v>15</v>
      </c>
      <c r="C15" s="39" t="s">
        <v>41</v>
      </c>
      <c r="D15" s="86" t="s">
        <v>42</v>
      </c>
      <c r="E15" s="21">
        <v>200</v>
      </c>
      <c r="F15" s="23">
        <v>7.76</v>
      </c>
      <c r="G15" s="10">
        <v>105.22</v>
      </c>
      <c r="H15" s="51">
        <v>0.2</v>
      </c>
      <c r="I15" s="51">
        <v>0</v>
      </c>
      <c r="J15" s="87">
        <v>25.73</v>
      </c>
    </row>
    <row r="16" spans="1:10" x14ac:dyDescent="0.35">
      <c r="A16" s="12"/>
      <c r="B16" s="16" t="s">
        <v>17</v>
      </c>
      <c r="C16" s="20" t="s">
        <v>18</v>
      </c>
      <c r="D16" s="14" t="s">
        <v>19</v>
      </c>
      <c r="E16" s="22">
        <v>30</v>
      </c>
      <c r="F16" s="23">
        <v>2.84</v>
      </c>
      <c r="G16" s="24">
        <v>63</v>
      </c>
      <c r="H16" s="24">
        <v>1.8</v>
      </c>
      <c r="I16" s="24">
        <v>0.3</v>
      </c>
      <c r="J16" s="25">
        <v>12.9</v>
      </c>
    </row>
    <row r="17" spans="1:10" x14ac:dyDescent="0.35">
      <c r="A17" s="12"/>
      <c r="B17" s="16" t="s">
        <v>17</v>
      </c>
      <c r="C17" s="41" t="s">
        <v>18</v>
      </c>
      <c r="D17" s="42" t="s">
        <v>21</v>
      </c>
      <c r="E17" s="52">
        <v>30</v>
      </c>
      <c r="F17" s="23">
        <v>2.81</v>
      </c>
      <c r="G17" s="43">
        <v>57</v>
      </c>
      <c r="H17" s="44">
        <v>1.8</v>
      </c>
      <c r="I17" s="44">
        <v>0.3</v>
      </c>
      <c r="J17" s="45">
        <v>11.4</v>
      </c>
    </row>
    <row r="18" spans="1:10" x14ac:dyDescent="0.35">
      <c r="A18" s="12"/>
      <c r="B18" s="26"/>
      <c r="C18" s="27"/>
      <c r="D18" s="55"/>
      <c r="E18" s="22">
        <f>SUM(E11:E17)</f>
        <v>1397</v>
      </c>
      <c r="F18" s="23">
        <f>SUM(F11:F17)</f>
        <v>317.27</v>
      </c>
      <c r="G18" s="28">
        <f>SUM(G11:G17)</f>
        <v>1092.1400000000001</v>
      </c>
      <c r="H18" s="56">
        <f>SUM(H11:H17)</f>
        <v>32.979999999999997</v>
      </c>
      <c r="I18" s="56">
        <f>SUM(I11:I17)</f>
        <v>32.07</v>
      </c>
      <c r="J18" s="29">
        <f>SUM(J11:J17)</f>
        <v>151.93</v>
      </c>
    </row>
    <row r="19" spans="1:10" ht="15" thickBot="1" x14ac:dyDescent="0.4">
      <c r="A19" s="57"/>
      <c r="B19" s="31"/>
      <c r="C19" s="32"/>
      <c r="D19" s="33"/>
      <c r="E19" s="34"/>
      <c r="F19" s="58"/>
      <c r="G19" s="59"/>
      <c r="H19" s="60"/>
      <c r="I19" s="60"/>
      <c r="J19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2023-12-14T10:22:13Z</dcterms:modified>
</cp:coreProperties>
</file>