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1" i="1"/>
  <c r="G22" i="1"/>
  <c r="F19" i="1"/>
  <c r="F22" i="1" s="1"/>
  <c r="J18" i="1"/>
  <c r="I18" i="1"/>
  <c r="H18" i="1"/>
  <c r="G18" i="1"/>
  <c r="J15" i="1"/>
  <c r="I15" i="1"/>
  <c r="G15" i="1"/>
  <c r="J14" i="1"/>
  <c r="I14" i="1"/>
  <c r="H14" i="1"/>
  <c r="G14" i="1"/>
  <c r="J13" i="1"/>
  <c r="J22" i="1" s="1"/>
  <c r="I13" i="1"/>
  <c r="I22" i="1" s="1"/>
  <c r="H13" i="1"/>
  <c r="H22" i="1" s="1"/>
  <c r="G13" i="1"/>
  <c r="H11" i="1"/>
  <c r="J9" i="1"/>
  <c r="I9" i="1"/>
  <c r="H9" i="1"/>
  <c r="G9" i="1"/>
  <c r="J8" i="1"/>
  <c r="I8" i="1"/>
  <c r="H8" i="1"/>
  <c r="G8" i="1"/>
  <c r="F8" i="1"/>
  <c r="J4" i="1"/>
  <c r="J11" i="1" s="1"/>
  <c r="I4" i="1"/>
  <c r="I11" i="1" s="1"/>
  <c r="H4" i="1"/>
  <c r="G4" i="1"/>
  <c r="G11" i="1" s="1"/>
  <c r="F4" i="1"/>
  <c r="F11" i="1" s="1"/>
</calcChain>
</file>

<file path=xl/sharedStrings.xml><?xml version="1.0" encoding="utf-8"?>
<sst xmlns="http://schemas.openxmlformats.org/spreadsheetml/2006/main" count="65" uniqueCount="51">
  <si>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</si>
  <si>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</si>
  <si>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</si>
  <si>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</si>
  <si>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</si>
  <si>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</si>
  <si>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</si>
  <si>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</si>
  <si>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</si>
  <si>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</si>
  <si>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</si>
  <si>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</si>
  <si>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</si>
  <si>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</si>
  <si>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</si>
  <si>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</si>
  <si>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</si>
  <si>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</si>
  <si>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</si>
  <si>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гор.блюдо</t>
  </si>
  <si>
    <t>Хлеб пшеничный</t>
  </si>
  <si>
    <t>1 блюдо</t>
  </si>
  <si>
    <t>2 блюдо</t>
  </si>
  <si>
    <t>гарнир</t>
  </si>
  <si>
    <t>Хлеб  ржано-пшеничный</t>
  </si>
  <si>
    <t>фрукты</t>
  </si>
  <si>
    <t>закуска</t>
  </si>
  <si>
    <t>акт</t>
  </si>
  <si>
    <t>2023-12-05</t>
  </si>
  <si>
    <t>Мандарин</t>
  </si>
  <si>
    <t>Т.32 сб.1981 г.</t>
  </si>
  <si>
    <t>Огурец консервированный</t>
  </si>
  <si>
    <t>№ 269 сб.2011г.</t>
  </si>
  <si>
    <t>№ 309 сб.2011г.</t>
  </si>
  <si>
    <t>Макаронные изделия отварные</t>
  </si>
  <si>
    <t>сладкое</t>
  </si>
  <si>
    <t>Тортик "Боярушка"</t>
  </si>
  <si>
    <t>№ 54-4гн-2020</t>
  </si>
  <si>
    <t>Чай с мёдом,брусникой</t>
  </si>
  <si>
    <t>Биойогурт</t>
  </si>
  <si>
    <t>Банан</t>
  </si>
  <si>
    <t>№ 50 сб.1981 г.</t>
  </si>
  <si>
    <t>Икра кабачковая</t>
  </si>
  <si>
    <t>№ 101,241 сб.2011г</t>
  </si>
  <si>
    <t>Суп карт. с крупой греч.,укропом,птицей отв.</t>
  </si>
  <si>
    <t>Т.18 сб.1981 г.</t>
  </si>
  <si>
    <t>Ветчина отварная</t>
  </si>
  <si>
    <t>№ 312 сб.2011г.</t>
  </si>
  <si>
    <t>Картофельное пюре</t>
  </si>
  <si>
    <t>Сок</t>
  </si>
  <si>
    <t>Тефтели из говядины 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</si>
</sst>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3" xfId="0" applyFont="1" applyFill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2" xfId="2" applyNumberFormat="1" applyFont="1" applyFill="1" applyBorder="1" applyAlignment="1">
      <alignment horizontal="center"/>
    </xf>
    <xf numFmtId="0" fontId="1" fillId="0" borderId="13" xfId="0" applyFont="1" applyBorder="1"/>
    <xf numFmtId="0" fontId="4" fillId="0" borderId="22" xfId="0" applyFont="1" applyBorder="1"/>
    <xf numFmtId="0" fontId="1" fillId="2" borderId="25" xfId="0" applyFont="1" applyFill="1" applyBorder="1"/>
    <xf numFmtId="0" fontId="1" fillId="2" borderId="26" xfId="0" applyFont="1" applyFill="1" applyBorder="1"/>
    <xf numFmtId="2" fontId="4" fillId="2" borderId="22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20" xfId="1" applyFont="1" applyFill="1" applyBorder="1"/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2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31" xfId="2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33" xfId="0" applyNumberFormat="1" applyFont="1" applyFill="1" applyBorder="1" applyAlignment="1">
      <alignment horizontal="left"/>
    </xf>
    <xf numFmtId="0" fontId="1" fillId="0" borderId="33" xfId="0" applyFont="1" applyBorder="1"/>
    <xf numFmtId="164" fontId="4" fillId="2" borderId="29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4" fillId="0" borderId="1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0" borderId="30" xfId="0" applyFont="1" applyBorder="1"/>
    <xf numFmtId="0" fontId="1" fillId="2" borderId="34" xfId="0" applyFont="1" applyFill="1" applyBorder="1"/>
    <xf numFmtId="0" fontId="4" fillId="0" borderId="31" xfId="0" applyFont="1" applyBorder="1"/>
    <xf numFmtId="2" fontId="4" fillId="2" borderId="31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0" fontId="6" fillId="0" borderId="2" xfId="0" applyFont="1" applyBorder="1"/>
    <xf numFmtId="2" fontId="7" fillId="0" borderId="1" xfId="0" applyNumberFormat="1" applyFont="1" applyFill="1" applyBorder="1" applyAlignment="1">
      <alignment horizontal="right"/>
    </xf>
    <xf numFmtId="0" fontId="1" fillId="0" borderId="7" xfId="0" applyFont="1" applyBorder="1"/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0" zoomScaleNormal="9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3" t="s">
        <v>13</v>
      </c>
      <c r="C1" s="84"/>
      <c r="D1" s="85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62" t="s">
        <v>25</v>
      </c>
      <c r="C4" s="63" t="s">
        <v>27</v>
      </c>
      <c r="D4" s="58" t="s">
        <v>29</v>
      </c>
      <c r="E4" s="34">
        <v>236</v>
      </c>
      <c r="F4" s="19">
        <f>0.236*195</f>
        <v>46.019999999999996</v>
      </c>
      <c r="G4" s="40">
        <f>38*2.36</f>
        <v>89.679999999999993</v>
      </c>
      <c r="H4" s="40">
        <f>0.8*2.36</f>
        <v>1.8879999999999999</v>
      </c>
      <c r="I4" s="40">
        <f>0.2*2.36</f>
        <v>0.47199999999999998</v>
      </c>
      <c r="J4" s="41">
        <f>7.5*2.36</f>
        <v>17.7</v>
      </c>
    </row>
    <row r="5" spans="1:10" x14ac:dyDescent="0.25">
      <c r="A5" s="16"/>
      <c r="B5" s="10" t="s">
        <v>26</v>
      </c>
      <c r="C5" s="64" t="s">
        <v>30</v>
      </c>
      <c r="D5" s="15" t="s">
        <v>31</v>
      </c>
      <c r="E5" s="11">
        <v>50</v>
      </c>
      <c r="F5" s="19">
        <v>16.559999999999999</v>
      </c>
      <c r="G5" s="65">
        <v>6</v>
      </c>
      <c r="H5" s="66">
        <v>0</v>
      </c>
      <c r="I5" s="66">
        <v>0</v>
      </c>
      <c r="J5" s="67">
        <v>1.5</v>
      </c>
    </row>
    <row r="6" spans="1:10" x14ac:dyDescent="0.25">
      <c r="A6" s="16"/>
      <c r="B6" s="10" t="s">
        <v>19</v>
      </c>
      <c r="C6" s="29" t="s">
        <v>32</v>
      </c>
      <c r="D6" s="68" t="s">
        <v>50</v>
      </c>
      <c r="E6" s="11">
        <v>165</v>
      </c>
      <c r="F6" s="19">
        <v>47.98</v>
      </c>
      <c r="G6" s="47">
        <v>177.75</v>
      </c>
      <c r="H6" s="69">
        <v>12.3</v>
      </c>
      <c r="I6" s="69">
        <v>10.95</v>
      </c>
      <c r="J6" s="69">
        <v>7.5</v>
      </c>
    </row>
    <row r="7" spans="1:10" x14ac:dyDescent="0.25">
      <c r="A7" s="16"/>
      <c r="B7" s="35" t="s">
        <v>23</v>
      </c>
      <c r="C7" s="29" t="s">
        <v>33</v>
      </c>
      <c r="D7" s="15" t="s">
        <v>34</v>
      </c>
      <c r="E7" s="11">
        <v>150</v>
      </c>
      <c r="F7" s="20">
        <v>9.44</v>
      </c>
      <c r="G7" s="32">
        <v>202</v>
      </c>
      <c r="H7" s="30">
        <v>5.3</v>
      </c>
      <c r="I7" s="30">
        <v>5.5</v>
      </c>
      <c r="J7" s="30">
        <v>32.700000000000003</v>
      </c>
    </row>
    <row r="8" spans="1:10" x14ac:dyDescent="0.25">
      <c r="A8" s="16"/>
      <c r="B8" s="23" t="s">
        <v>35</v>
      </c>
      <c r="C8" s="24" t="s">
        <v>18</v>
      </c>
      <c r="D8" s="15" t="s">
        <v>36</v>
      </c>
      <c r="E8" s="11">
        <v>76</v>
      </c>
      <c r="F8" s="20">
        <f>19.76*2</f>
        <v>39.520000000000003</v>
      </c>
      <c r="G8" s="32">
        <f>198*2</f>
        <v>396</v>
      </c>
      <c r="H8" s="32">
        <f>2.4*2</f>
        <v>4.8</v>
      </c>
      <c r="I8" s="32">
        <f>11.3*2</f>
        <v>22.6</v>
      </c>
      <c r="J8" s="33">
        <f>22.5*2</f>
        <v>45</v>
      </c>
    </row>
    <row r="9" spans="1:10" x14ac:dyDescent="0.25">
      <c r="A9" s="16"/>
      <c r="B9" s="23" t="s">
        <v>15</v>
      </c>
      <c r="C9" s="59" t="s">
        <v>37</v>
      </c>
      <c r="D9" s="36" t="s">
        <v>38</v>
      </c>
      <c r="E9" s="34">
        <v>200</v>
      </c>
      <c r="F9" s="39">
        <v>9.31</v>
      </c>
      <c r="G9" s="40">
        <f>315.1*1.2</f>
        <v>378.12</v>
      </c>
      <c r="H9" s="40">
        <f>4.4*1.2</f>
        <v>5.28</v>
      </c>
      <c r="I9" s="40">
        <f>17.5*1.2</f>
        <v>21</v>
      </c>
      <c r="J9" s="41">
        <f>39.9*1.2</f>
        <v>47.879999999999995</v>
      </c>
    </row>
    <row r="10" spans="1:10" x14ac:dyDescent="0.25">
      <c r="A10" s="16"/>
      <c r="B10" s="23" t="s">
        <v>17</v>
      </c>
      <c r="C10" s="24" t="s">
        <v>18</v>
      </c>
      <c r="D10" s="15" t="s">
        <v>20</v>
      </c>
      <c r="E10" s="11">
        <v>30</v>
      </c>
      <c r="F10" s="18">
        <v>2.84</v>
      </c>
      <c r="G10" s="21">
        <v>63</v>
      </c>
      <c r="H10" s="21">
        <v>1.8</v>
      </c>
      <c r="I10" s="21">
        <v>0.3</v>
      </c>
      <c r="J10" s="22">
        <v>12.9</v>
      </c>
    </row>
    <row r="11" spans="1:10" x14ac:dyDescent="0.25">
      <c r="A11" s="16"/>
      <c r="B11" s="23"/>
      <c r="C11" s="24"/>
      <c r="D11" s="15"/>
      <c r="E11" s="11">
        <f>SUM(E4:E10)</f>
        <v>907</v>
      </c>
      <c r="F11" s="27">
        <f>SUM(F4:F10)</f>
        <v>171.67000000000002</v>
      </c>
      <c r="G11" s="70">
        <f>SUM(G4:G10)</f>
        <v>1312.5500000000002</v>
      </c>
      <c r="H11" s="71">
        <f>SUM(H4:H10)</f>
        <v>31.368000000000002</v>
      </c>
      <c r="I11" s="71">
        <f>SUM(I4:I10)</f>
        <v>60.821999999999996</v>
      </c>
      <c r="J11" s="72">
        <f>SUM(J4:J10)</f>
        <v>165.18</v>
      </c>
    </row>
    <row r="12" spans="1:10" ht="15.75" thickBot="1" x14ac:dyDescent="0.3">
      <c r="A12" s="13"/>
      <c r="B12" s="25"/>
      <c r="C12" s="26"/>
      <c r="D12" s="14"/>
      <c r="E12" s="28"/>
      <c r="F12" s="54"/>
      <c r="G12" s="55"/>
      <c r="H12" s="56"/>
      <c r="I12" s="56"/>
      <c r="J12" s="57"/>
    </row>
    <row r="13" spans="1:10" x14ac:dyDescent="0.25">
      <c r="A13" s="16" t="s">
        <v>9</v>
      </c>
      <c r="B13" s="73" t="s">
        <v>35</v>
      </c>
      <c r="C13" s="74" t="s">
        <v>18</v>
      </c>
      <c r="D13" s="75" t="s">
        <v>39</v>
      </c>
      <c r="E13" s="61">
        <v>450</v>
      </c>
      <c r="F13" s="76">
        <v>100.35</v>
      </c>
      <c r="G13" s="77">
        <f>57*4.5</f>
        <v>256.5</v>
      </c>
      <c r="H13" s="77">
        <f>3.3*4.5</f>
        <v>14.85</v>
      </c>
      <c r="I13" s="77">
        <f>2.5*4.5</f>
        <v>11.25</v>
      </c>
      <c r="J13" s="78">
        <f>5.3*4.5</f>
        <v>23.849999999999998</v>
      </c>
    </row>
    <row r="14" spans="1:10" x14ac:dyDescent="0.25">
      <c r="A14" s="16"/>
      <c r="B14" s="62" t="s">
        <v>25</v>
      </c>
      <c r="C14" s="63" t="s">
        <v>27</v>
      </c>
      <c r="D14" s="58" t="s">
        <v>40</v>
      </c>
      <c r="E14" s="34">
        <v>215</v>
      </c>
      <c r="F14" s="19">
        <v>58.05</v>
      </c>
      <c r="G14" s="40">
        <f>96*2.15</f>
        <v>206.39999999999998</v>
      </c>
      <c r="H14" s="40">
        <f>1.5*2.15</f>
        <v>3.2249999999999996</v>
      </c>
      <c r="I14" s="40">
        <f>0.5*2.15</f>
        <v>1.075</v>
      </c>
      <c r="J14" s="41">
        <f>21*2.15</f>
        <v>45.15</v>
      </c>
    </row>
    <row r="15" spans="1:10" ht="15.75" x14ac:dyDescent="0.25">
      <c r="A15" s="16"/>
      <c r="B15" s="10" t="s">
        <v>26</v>
      </c>
      <c r="C15" s="64" t="s">
        <v>41</v>
      </c>
      <c r="D15" s="79" t="s">
        <v>42</v>
      </c>
      <c r="E15" s="34">
        <v>75</v>
      </c>
      <c r="F15" s="19">
        <v>11.64</v>
      </c>
      <c r="G15" s="80">
        <f>90*0.75</f>
        <v>67.5</v>
      </c>
      <c r="H15" s="80">
        <v>0</v>
      </c>
      <c r="I15" s="80">
        <f>7*0.75</f>
        <v>5.25</v>
      </c>
      <c r="J15" s="80">
        <f>7*0.75</f>
        <v>5.25</v>
      </c>
    </row>
    <row r="16" spans="1:10" x14ac:dyDescent="0.25">
      <c r="A16" s="16"/>
      <c r="B16" s="10" t="s">
        <v>21</v>
      </c>
      <c r="C16" s="29" t="s">
        <v>43</v>
      </c>
      <c r="D16" s="36" t="s">
        <v>44</v>
      </c>
      <c r="E16" s="34">
        <v>227</v>
      </c>
      <c r="F16" s="19">
        <v>23.68</v>
      </c>
      <c r="G16" s="30">
        <v>138.6</v>
      </c>
      <c r="H16" s="30">
        <v>8.3699999999999992</v>
      </c>
      <c r="I16" s="30">
        <v>6.9</v>
      </c>
      <c r="J16" s="31">
        <v>9.6</v>
      </c>
    </row>
    <row r="17" spans="1:10" x14ac:dyDescent="0.25">
      <c r="A17" s="16"/>
      <c r="B17" s="35" t="s">
        <v>22</v>
      </c>
      <c r="C17" s="81" t="s">
        <v>45</v>
      </c>
      <c r="D17" s="60" t="s">
        <v>46</v>
      </c>
      <c r="E17" s="11">
        <v>100</v>
      </c>
      <c r="F17" s="82">
        <v>50.99</v>
      </c>
      <c r="G17" s="47">
        <v>345</v>
      </c>
      <c r="H17" s="47">
        <v>12</v>
      </c>
      <c r="I17" s="47">
        <v>33</v>
      </c>
      <c r="J17" s="48">
        <v>0</v>
      </c>
    </row>
    <row r="18" spans="1:10" x14ac:dyDescent="0.25">
      <c r="A18" s="16"/>
      <c r="B18" s="35" t="s">
        <v>23</v>
      </c>
      <c r="C18" s="29" t="s">
        <v>47</v>
      </c>
      <c r="D18" s="15" t="s">
        <v>48</v>
      </c>
      <c r="E18" s="11">
        <v>150</v>
      </c>
      <c r="F18" s="20">
        <v>15.76</v>
      </c>
      <c r="G18" s="30">
        <f>194.4/0.2*0.15</f>
        <v>145.79999999999998</v>
      </c>
      <c r="H18" s="30">
        <f>4.13/0.2*0.15</f>
        <v>3.0974999999999997</v>
      </c>
      <c r="I18" s="30">
        <f>8/0.2*0.15</f>
        <v>6</v>
      </c>
      <c r="J18" s="31">
        <f>9.1/0.2*0.15</f>
        <v>6.8249999999999984</v>
      </c>
    </row>
    <row r="19" spans="1:10" x14ac:dyDescent="0.25">
      <c r="A19" s="16"/>
      <c r="B19" s="35" t="s">
        <v>15</v>
      </c>
      <c r="C19" s="24" t="s">
        <v>18</v>
      </c>
      <c r="D19" s="15" t="s">
        <v>49</v>
      </c>
      <c r="E19" s="12">
        <v>200</v>
      </c>
      <c r="F19" s="20">
        <f>0.2*119</f>
        <v>23.8</v>
      </c>
      <c r="G19" s="30">
        <v>90</v>
      </c>
      <c r="H19" s="30">
        <v>0</v>
      </c>
      <c r="I19" s="30">
        <v>0</v>
      </c>
      <c r="J19" s="31">
        <v>24</v>
      </c>
    </row>
    <row r="20" spans="1:10" x14ac:dyDescent="0.25">
      <c r="A20" s="16"/>
      <c r="B20" s="23" t="s">
        <v>17</v>
      </c>
      <c r="C20" s="24" t="s">
        <v>18</v>
      </c>
      <c r="D20" s="15" t="s">
        <v>20</v>
      </c>
      <c r="E20" s="49">
        <v>30</v>
      </c>
      <c r="F20" s="27">
        <v>2.84</v>
      </c>
      <c r="G20" s="21">
        <v>63</v>
      </c>
      <c r="H20" s="21">
        <v>1.8</v>
      </c>
      <c r="I20" s="21">
        <v>0.3</v>
      </c>
      <c r="J20" s="22">
        <v>12.9</v>
      </c>
    </row>
    <row r="21" spans="1:10" x14ac:dyDescent="0.25">
      <c r="A21" s="16"/>
      <c r="B21" s="23" t="s">
        <v>17</v>
      </c>
      <c r="C21" s="46" t="s">
        <v>18</v>
      </c>
      <c r="D21" s="60" t="s">
        <v>24</v>
      </c>
      <c r="E21" s="49">
        <v>30</v>
      </c>
      <c r="F21" s="27">
        <v>2.81</v>
      </c>
      <c r="G21" s="50">
        <v>57</v>
      </c>
      <c r="H21" s="51">
        <v>1.8</v>
      </c>
      <c r="I21" s="51">
        <v>0.3</v>
      </c>
      <c r="J21" s="52">
        <v>11.4</v>
      </c>
    </row>
    <row r="22" spans="1:10" x14ac:dyDescent="0.25">
      <c r="A22" s="16"/>
      <c r="B22" s="37"/>
      <c r="C22" s="38"/>
      <c r="D22" s="45"/>
      <c r="E22" s="49">
        <f>SUM(E13:E21)</f>
        <v>1477</v>
      </c>
      <c r="F22" s="53">
        <f>SUM(F13:F21)</f>
        <v>289.91999999999996</v>
      </c>
      <c r="G22" s="42">
        <f>SUM(G13:G21)</f>
        <v>1369.8</v>
      </c>
      <c r="H22" s="43">
        <f>SUM(H13:H21)</f>
        <v>45.142499999999991</v>
      </c>
      <c r="I22" s="43">
        <f>SUM(I13:I21)</f>
        <v>64.075000000000003</v>
      </c>
      <c r="J22" s="44">
        <f>SUM(J13:J21)</f>
        <v>138.97499999999999</v>
      </c>
    </row>
    <row r="23" spans="1:10" ht="15.75" thickBot="1" x14ac:dyDescent="0.3">
      <c r="A23" s="13"/>
      <c r="B23" s="25"/>
      <c r="C23" s="26"/>
      <c r="D23" s="14"/>
      <c r="E23" s="28"/>
      <c r="F23" s="54"/>
      <c r="G23" s="55"/>
      <c r="H23" s="56"/>
      <c r="I23" s="56"/>
      <c r="J23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2023-12-04T21:50:28Z</dcterms:modified>
</cp:coreProperties>
</file>