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9" i="1"/>
  <c r="J17" i="1"/>
  <c r="I17" i="1"/>
  <c r="H17" i="1"/>
  <c r="G17" i="1"/>
  <c r="I13" i="1"/>
  <c r="H13" i="1"/>
  <c r="G13" i="1"/>
  <c r="J12" i="1"/>
  <c r="I12" i="1"/>
  <c r="H12" i="1"/>
  <c r="G12" i="1"/>
  <c r="G20" i="1" s="1"/>
  <c r="F12" i="1"/>
  <c r="F20" i="1" s="1"/>
  <c r="J11" i="1"/>
  <c r="J20" i="1" s="1"/>
  <c r="I11" i="1"/>
  <c r="I20" i="1" s="1"/>
  <c r="H11" i="1"/>
  <c r="H20" i="1" s="1"/>
  <c r="G11" i="1"/>
  <c r="I9" i="1"/>
  <c r="H9" i="1"/>
  <c r="F9" i="1"/>
  <c r="J7" i="1"/>
  <c r="J4" i="1"/>
  <c r="J9" i="1" s="1"/>
  <c r="I4" i="1"/>
  <c r="H4" i="1"/>
  <c r="G4" i="1"/>
  <c r="G9" i="1" s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<sst xmlns="http://schemas.openxmlformats.org/spreadsheetml/2006/main" count="59" uniqueCount="48">
  <si>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</si>
  <si>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</si>
  <si>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</si>
  <si>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</si>
  <si>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</si>
  <si>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</si>
  <si>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</si>
  <si>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</si>
  <si>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</si>
  <si>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</si>
  <si>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</si>
  <si>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</si>
  <si>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</si>
  <si>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</si>
  <si>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</si>
  <si>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</si>
  <si>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</si>
  <si>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</si>
  <si>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</si>
  <si>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</si>
  <si>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</si>
  <si>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закуска</t>
  </si>
  <si>
    <t>гор.блюдо</t>
  </si>
  <si>
    <t>2 блюдо</t>
  </si>
  <si>
    <t>гарнир</t>
  </si>
  <si>
    <t>фрукты</t>
  </si>
  <si>
    <t>акт</t>
  </si>
  <si>
    <t>№ 309 сб.2011г.</t>
  </si>
  <si>
    <t>Макаронные изделия отварные</t>
  </si>
  <si>
    <t>№ 54-2гн-2020</t>
  </si>
  <si>
    <t>Чай с сахаром</t>
  </si>
  <si>
    <t>сладкое</t>
  </si>
  <si>
    <t>Биойогурт</t>
  </si>
  <si>
    <t>№ 209 сб.2011г.</t>
  </si>
  <si>
    <t>Яйцо варёное</t>
  </si>
  <si>
    <t>№ 492 сб. 1981 г.</t>
  </si>
  <si>
    <t>Сырники со сгущённым молоком</t>
  </si>
  <si>
    <t>Мандарин</t>
  </si>
  <si>
    <t>Т. 32 сб.81г.</t>
  </si>
  <si>
    <t>Огурец свежий с маслом растит.</t>
  </si>
  <si>
    <t>№ 102 сб.2011г.</t>
  </si>
  <si>
    <t>Суп картоф.с горохом,укропом,говяд. отварной</t>
  </si>
  <si>
    <t>№ 279 сб.2011г.</t>
  </si>
  <si>
    <t>Колбаса отварная</t>
  </si>
  <si>
    <t>№ 929 сб. 1981 г.</t>
  </si>
  <si>
    <t>Компот из апельсинов</t>
  </si>
  <si>
    <t>Хлеб  ржано-пшеничный</t>
  </si>
  <si>
    <t>2023-11-30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</si>
</sst>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2" fontId="4" fillId="2" borderId="1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28" xfId="2" applyNumberFormat="1" applyFont="1" applyFill="1" applyBorder="1" applyAlignment="1">
      <alignment horizontal="center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164" fontId="4" fillId="2" borderId="3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0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27" xfId="0" applyFont="1" applyBorder="1"/>
    <xf numFmtId="0" fontId="4" fillId="0" borderId="28" xfId="0" applyFont="1" applyBorder="1"/>
    <xf numFmtId="0" fontId="4" fillId="2" borderId="2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0" borderId="13" xfId="0" applyFont="1" applyBorder="1"/>
    <xf numFmtId="0" fontId="1" fillId="2" borderId="32" xfId="0" applyFont="1" applyFill="1" applyBorder="1"/>
    <xf numFmtId="0" fontId="1" fillId="2" borderId="33" xfId="0" applyFont="1" applyFill="1" applyBorder="1"/>
    <xf numFmtId="0" fontId="4" fillId="2" borderId="20" xfId="1" applyFont="1" applyFill="1" applyBorder="1"/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4" fillId="0" borderId="23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left"/>
    </xf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23" xfId="0" applyFont="1" applyFill="1" applyBorder="1"/>
    <xf numFmtId="0" fontId="1" fillId="2" borderId="34" xfId="0" applyFont="1" applyFill="1" applyBorder="1"/>
    <xf numFmtId="2" fontId="4" fillId="2" borderId="28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2" fontId="1" fillId="2" borderId="26" xfId="0" applyNumberFormat="1" applyFont="1" applyFill="1" applyBorder="1" applyAlignment="1">
      <alignment horizontal="left"/>
    </xf>
    <xf numFmtId="0" fontId="4" fillId="2" borderId="2" xfId="2" applyNumberFormat="1" applyFont="1" applyFill="1" applyBorder="1" applyAlignment="1">
      <alignment horizontal="center"/>
    </xf>
    <xf numFmtId="0" fontId="1" fillId="2" borderId="3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11" sqref="D11: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6" t="s">
        <v>13</v>
      </c>
      <c r="C1" s="67"/>
      <c r="D1" s="68"/>
      <c r="E1" s="1" t="s">
        <v>10</v>
      </c>
      <c r="F1" s="2"/>
      <c r="G1" s="1"/>
      <c r="H1" s="1"/>
      <c r="I1" s="1" t="s">
        <v>1</v>
      </c>
      <c r="J1" s="3" t="s">
        <v>47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6" t="s">
        <v>14</v>
      </c>
      <c r="B4" s="10" t="s">
        <v>31</v>
      </c>
      <c r="C4" s="22" t="s">
        <v>18</v>
      </c>
      <c r="D4" s="58" t="s">
        <v>32</v>
      </c>
      <c r="E4" s="38">
        <v>450</v>
      </c>
      <c r="F4" s="61">
        <v>100.35</v>
      </c>
      <c r="G4" s="62">
        <f>57*4.5</f>
        <v>256.5</v>
      </c>
      <c r="H4" s="62">
        <f>3.3*4.5</f>
        <v>14.85</v>
      </c>
      <c r="I4" s="62">
        <f>2.5*4.5</f>
        <v>11.25</v>
      </c>
      <c r="J4" s="63">
        <f>5.3*4.5</f>
        <v>23.849999999999998</v>
      </c>
    </row>
    <row r="5" spans="1:10" x14ac:dyDescent="0.25">
      <c r="A5" s="15"/>
      <c r="B5" s="10" t="s">
        <v>21</v>
      </c>
      <c r="C5" s="37" t="s">
        <v>33</v>
      </c>
      <c r="D5" s="58" t="s">
        <v>34</v>
      </c>
      <c r="E5" s="38">
        <v>53</v>
      </c>
      <c r="F5" s="61">
        <v>17.12</v>
      </c>
      <c r="G5" s="31">
        <v>56.6</v>
      </c>
      <c r="H5" s="31">
        <v>4.8</v>
      </c>
      <c r="I5" s="31">
        <v>4</v>
      </c>
      <c r="J5" s="32">
        <v>0.3</v>
      </c>
    </row>
    <row r="6" spans="1:10" x14ac:dyDescent="0.25">
      <c r="A6" s="15"/>
      <c r="B6" s="33" t="s">
        <v>22</v>
      </c>
      <c r="C6" s="60" t="s">
        <v>35</v>
      </c>
      <c r="D6" s="69" t="s">
        <v>36</v>
      </c>
      <c r="E6" s="38">
        <v>180</v>
      </c>
      <c r="F6" s="17">
        <v>85.04</v>
      </c>
      <c r="G6" s="34">
        <v>367.4</v>
      </c>
      <c r="H6" s="34">
        <v>16.5</v>
      </c>
      <c r="I6" s="34">
        <v>26.3</v>
      </c>
      <c r="J6" s="35">
        <v>13.12</v>
      </c>
    </row>
    <row r="7" spans="1:10" x14ac:dyDescent="0.25">
      <c r="A7" s="15"/>
      <c r="B7" s="51" t="s">
        <v>15</v>
      </c>
      <c r="C7" s="60" t="s">
        <v>29</v>
      </c>
      <c r="D7" s="39" t="s">
        <v>30</v>
      </c>
      <c r="E7" s="11">
        <v>200</v>
      </c>
      <c r="F7" s="18">
        <v>1.41</v>
      </c>
      <c r="G7" s="34">
        <v>27.9</v>
      </c>
      <c r="H7" s="34">
        <v>0.3</v>
      </c>
      <c r="I7" s="34">
        <v>0.02</v>
      </c>
      <c r="J7" s="35">
        <f>6.7/0.21*0.16</f>
        <v>5.1047619047619053</v>
      </c>
    </row>
    <row r="8" spans="1:10" x14ac:dyDescent="0.25">
      <c r="A8" s="15"/>
      <c r="B8" s="21" t="s">
        <v>17</v>
      </c>
      <c r="C8" s="22" t="s">
        <v>18</v>
      </c>
      <c r="D8" s="14" t="s">
        <v>19</v>
      </c>
      <c r="E8" s="64">
        <v>30</v>
      </c>
      <c r="F8" s="25">
        <v>2.84</v>
      </c>
      <c r="G8" s="19">
        <v>63</v>
      </c>
      <c r="H8" s="19">
        <v>1.8</v>
      </c>
      <c r="I8" s="19">
        <v>0.3</v>
      </c>
      <c r="J8" s="20">
        <v>12.9</v>
      </c>
    </row>
    <row r="9" spans="1:10" x14ac:dyDescent="0.25">
      <c r="A9" s="15"/>
      <c r="B9" s="21"/>
      <c r="C9" s="22"/>
      <c r="D9" s="14"/>
      <c r="E9" s="11">
        <f>SUM(E4:E8)</f>
        <v>913</v>
      </c>
      <c r="F9" s="25">
        <f>SUM(F4:F8)</f>
        <v>206.76</v>
      </c>
      <c r="G9" s="55">
        <f>SUM(G4:G8)</f>
        <v>771.4</v>
      </c>
      <c r="H9" s="56">
        <f>SUM(H4:H8)</f>
        <v>38.249999999999993</v>
      </c>
      <c r="I9" s="56">
        <f>SUM(I4:I8)</f>
        <v>41.87</v>
      </c>
      <c r="J9" s="57">
        <f>SUM(J4:J8)</f>
        <v>55.274761904761903</v>
      </c>
    </row>
    <row r="10" spans="1:10" ht="15.75" thickBot="1" x14ac:dyDescent="0.3">
      <c r="A10" s="12"/>
      <c r="B10" s="23"/>
      <c r="C10" s="24"/>
      <c r="D10" s="13"/>
      <c r="E10" s="26"/>
      <c r="F10" s="43"/>
      <c r="G10" s="44"/>
      <c r="H10" s="45"/>
      <c r="I10" s="45"/>
      <c r="J10" s="46"/>
    </row>
    <row r="11" spans="1:10" x14ac:dyDescent="0.25">
      <c r="A11" s="15" t="s">
        <v>9</v>
      </c>
      <c r="B11" s="47" t="s">
        <v>31</v>
      </c>
      <c r="C11" s="70" t="s">
        <v>18</v>
      </c>
      <c r="D11" s="48" t="s">
        <v>32</v>
      </c>
      <c r="E11" s="36">
        <v>450</v>
      </c>
      <c r="F11" s="71">
        <v>100.35</v>
      </c>
      <c r="G11" s="72">
        <f>57*4.5</f>
        <v>256.5</v>
      </c>
      <c r="H11" s="72">
        <f>3.3*4.5</f>
        <v>14.85</v>
      </c>
      <c r="I11" s="72">
        <f>2.5*4.5</f>
        <v>11.25</v>
      </c>
      <c r="J11" s="73">
        <f>5.3*4.5</f>
        <v>23.849999999999998</v>
      </c>
    </row>
    <row r="12" spans="1:10" x14ac:dyDescent="0.25">
      <c r="A12" s="15"/>
      <c r="B12" s="33" t="s">
        <v>25</v>
      </c>
      <c r="C12" s="74" t="s">
        <v>26</v>
      </c>
      <c r="D12" s="69" t="s">
        <v>37</v>
      </c>
      <c r="E12" s="38">
        <v>180</v>
      </c>
      <c r="F12" s="17">
        <f>0.18*230</f>
        <v>41.4</v>
      </c>
      <c r="G12" s="62">
        <f>38*1.8</f>
        <v>68.400000000000006</v>
      </c>
      <c r="H12" s="62">
        <f>0.8*1.8</f>
        <v>1.4400000000000002</v>
      </c>
      <c r="I12" s="62">
        <f>0.2*1.8</f>
        <v>0.36000000000000004</v>
      </c>
      <c r="J12" s="63">
        <f>7.5*1.8</f>
        <v>13.5</v>
      </c>
    </row>
    <row r="13" spans="1:10" x14ac:dyDescent="0.25">
      <c r="A13" s="15"/>
      <c r="B13" s="33" t="s">
        <v>21</v>
      </c>
      <c r="C13" s="37" t="s">
        <v>38</v>
      </c>
      <c r="D13" s="69" t="s">
        <v>39</v>
      </c>
      <c r="E13" s="38">
        <v>110</v>
      </c>
      <c r="F13" s="17">
        <v>32.520000000000003</v>
      </c>
      <c r="G13" s="40">
        <f>14+899*0.1</f>
        <v>103.9</v>
      </c>
      <c r="H13" s="41">
        <f>0.8</f>
        <v>0.8</v>
      </c>
      <c r="I13" s="41">
        <f>0.1+99.9*0.1</f>
        <v>10.090000000000002</v>
      </c>
      <c r="J13" s="42">
        <v>2.5</v>
      </c>
    </row>
    <row r="14" spans="1:10" x14ac:dyDescent="0.25">
      <c r="A14" s="15"/>
      <c r="B14" s="33" t="s">
        <v>20</v>
      </c>
      <c r="C14" s="30" t="s">
        <v>40</v>
      </c>
      <c r="D14" s="14" t="s">
        <v>41</v>
      </c>
      <c r="E14" s="75">
        <v>227</v>
      </c>
      <c r="F14" s="18">
        <v>32.090000000000003</v>
      </c>
      <c r="G14" s="34">
        <v>173.12</v>
      </c>
      <c r="H14" s="34">
        <v>9.58</v>
      </c>
      <c r="I14" s="34">
        <v>7.67</v>
      </c>
      <c r="J14" s="35">
        <v>16.5</v>
      </c>
    </row>
    <row r="15" spans="1:10" x14ac:dyDescent="0.25">
      <c r="A15" s="15"/>
      <c r="B15" s="33" t="s">
        <v>23</v>
      </c>
      <c r="C15" s="30" t="s">
        <v>42</v>
      </c>
      <c r="D15" s="39" t="s">
        <v>43</v>
      </c>
      <c r="E15" s="11">
        <v>100</v>
      </c>
      <c r="F15" s="17">
        <v>46.35</v>
      </c>
      <c r="G15" s="50">
        <v>177.75</v>
      </c>
      <c r="H15" s="59">
        <v>12.3</v>
      </c>
      <c r="I15" s="59">
        <v>10.95</v>
      </c>
      <c r="J15" s="59">
        <v>7.5</v>
      </c>
    </row>
    <row r="16" spans="1:10" x14ac:dyDescent="0.25">
      <c r="A16" s="15"/>
      <c r="B16" s="51" t="s">
        <v>24</v>
      </c>
      <c r="C16" s="30" t="s">
        <v>27</v>
      </c>
      <c r="D16" s="14" t="s">
        <v>28</v>
      </c>
      <c r="E16" s="11">
        <v>150</v>
      </c>
      <c r="F16" s="18">
        <v>9.44</v>
      </c>
      <c r="G16" s="34">
        <v>202</v>
      </c>
      <c r="H16" s="31">
        <v>5.3</v>
      </c>
      <c r="I16" s="31">
        <v>5.5</v>
      </c>
      <c r="J16" s="31">
        <v>32.700000000000003</v>
      </c>
    </row>
    <row r="17" spans="1:10" x14ac:dyDescent="0.25">
      <c r="A17" s="15"/>
      <c r="B17" s="51" t="s">
        <v>15</v>
      </c>
      <c r="C17" s="60" t="s">
        <v>44</v>
      </c>
      <c r="D17" s="39" t="s">
        <v>45</v>
      </c>
      <c r="E17" s="11">
        <v>200</v>
      </c>
      <c r="F17" s="18">
        <v>21</v>
      </c>
      <c r="G17" s="34">
        <f>706*0.2</f>
        <v>141.20000000000002</v>
      </c>
      <c r="H17" s="34">
        <f>2.25*0.2</f>
        <v>0.45</v>
      </c>
      <c r="I17" s="34">
        <f>0.5*0.2</f>
        <v>0.1</v>
      </c>
      <c r="J17" s="35">
        <f>169.95*0.2</f>
        <v>33.99</v>
      </c>
    </row>
    <row r="18" spans="1:10" x14ac:dyDescent="0.25">
      <c r="A18" s="15"/>
      <c r="B18" s="21" t="s">
        <v>17</v>
      </c>
      <c r="C18" s="22" t="s">
        <v>18</v>
      </c>
      <c r="D18" s="14" t="s">
        <v>19</v>
      </c>
      <c r="E18" s="64">
        <v>30</v>
      </c>
      <c r="F18" s="25">
        <v>2.84</v>
      </c>
      <c r="G18" s="19">
        <v>63</v>
      </c>
      <c r="H18" s="19">
        <v>1.8</v>
      </c>
      <c r="I18" s="19">
        <v>0.3</v>
      </c>
      <c r="J18" s="20">
        <v>12.9</v>
      </c>
    </row>
    <row r="19" spans="1:10" x14ac:dyDescent="0.25">
      <c r="A19" s="15"/>
      <c r="B19" s="21" t="s">
        <v>17</v>
      </c>
      <c r="C19" s="76" t="s">
        <v>18</v>
      </c>
      <c r="D19" s="49" t="s">
        <v>46</v>
      </c>
      <c r="E19" s="64">
        <v>30</v>
      </c>
      <c r="F19" s="25">
        <v>2.81</v>
      </c>
      <c r="G19" s="77">
        <v>57</v>
      </c>
      <c r="H19" s="78">
        <v>1.8</v>
      </c>
      <c r="I19" s="78">
        <v>0.3</v>
      </c>
      <c r="J19" s="79">
        <v>11.4</v>
      </c>
    </row>
    <row r="20" spans="1:10" x14ac:dyDescent="0.25">
      <c r="A20" s="15"/>
      <c r="B20" s="52"/>
      <c r="C20" s="53"/>
      <c r="D20" s="54"/>
      <c r="E20" s="64">
        <f>SUM(E11:E19)</f>
        <v>1477</v>
      </c>
      <c r="F20" s="65">
        <f>SUM(F11:F19)</f>
        <v>288.8</v>
      </c>
      <c r="G20" s="27">
        <f>SUM(G11:G19)</f>
        <v>1242.8699999999999</v>
      </c>
      <c r="H20" s="28">
        <f>SUM(H11:H19)</f>
        <v>48.319999999999993</v>
      </c>
      <c r="I20" s="28">
        <f>SUM(I11:I19)</f>
        <v>46.52</v>
      </c>
      <c r="J20" s="29">
        <f>SUM(J11:J19)</f>
        <v>154.84</v>
      </c>
    </row>
    <row r="21" spans="1:10" ht="15.75" thickBot="1" x14ac:dyDescent="0.3">
      <c r="A21" s="12"/>
      <c r="B21" s="23"/>
      <c r="C21" s="24"/>
      <c r="D21" s="13"/>
      <c r="E21" s="26"/>
      <c r="F21" s="43"/>
      <c r="G21" s="44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2023-11-29T22:40:08Z</dcterms:modified>
</cp:coreProperties>
</file>