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J17" i="1"/>
  <c r="I17" i="1"/>
  <c r="H17" i="1"/>
  <c r="G17" i="1"/>
  <c r="F17" i="1"/>
  <c r="F20" i="1" s="1"/>
  <c r="J15" i="1"/>
  <c r="I15" i="1"/>
  <c r="H15" i="1"/>
  <c r="G15" i="1"/>
  <c r="J14" i="1"/>
  <c r="J12" i="1"/>
  <c r="J20" i="1" s="1"/>
  <c r="I12" i="1"/>
  <c r="I20" i="1" s="1"/>
  <c r="H12" i="1"/>
  <c r="H20" i="1" s="1"/>
  <c r="G12" i="1"/>
  <c r="F10" i="1"/>
  <c r="J8" i="1"/>
  <c r="I8" i="1"/>
  <c r="H8" i="1"/>
  <c r="G8" i="1"/>
  <c r="F8" i="1"/>
  <c r="J7" i="1"/>
  <c r="J4" i="1"/>
  <c r="I4" i="1"/>
  <c r="H4" i="1"/>
  <c r="G4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<sst xmlns="http://schemas.openxmlformats.org/spreadsheetml/2006/main" count="59" uniqueCount="47">
  <si>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</si>
  <si>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</si>
  <si>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</si>
  <si>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</si>
  <si>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</si>
  <si>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</si>
  <si>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</si>
  <si>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</si>
  <si>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</si>
  <si>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</si>
  <si>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</si>
  <si>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</si>
  <si>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</si>
  <si>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</si>
  <si>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</si>
  <si>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</si>
  <si>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</si>
  <si>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</si>
  <si>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</si>
  <si>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</si>
  <si>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</si>
  <si>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</si>
  <si>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</si>
  <si>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гарнир</t>
  </si>
  <si>
    <t>№ 302 сб.2011г.</t>
  </si>
  <si>
    <t>Каша гречневая</t>
  </si>
  <si>
    <t>фрукты</t>
  </si>
  <si>
    <t>акт</t>
  </si>
  <si>
    <t>№ 54-2гн-2020</t>
  </si>
  <si>
    <t>Чай с сахаром</t>
  </si>
  <si>
    <t>Яблоко</t>
  </si>
  <si>
    <t>№ 21 сб.2011г.</t>
  </si>
  <si>
    <t>Салат из консервированных огурцов</t>
  </si>
  <si>
    <t>№ 54-12м-2020</t>
  </si>
  <si>
    <t>Плов из птицы</t>
  </si>
  <si>
    <t>сладкое</t>
  </si>
  <si>
    <t xml:space="preserve">Шоколад </t>
  </si>
  <si>
    <t>№ 99,241 сб.2011г.</t>
  </si>
  <si>
    <t>Рассольник ленинград. с укр.,гов. отв.</t>
  </si>
  <si>
    <t>№ 703 сб. 1981 г.</t>
  </si>
  <si>
    <t>Птица тушёная в соусе</t>
  </si>
  <si>
    <t>№ 54-8хн-2020</t>
  </si>
  <si>
    <t>Компот из брусники</t>
  </si>
  <si>
    <t>Хлеб  ржано-пшеничный</t>
  </si>
  <si>
    <t>2023-11-27</t>
  </si>
  <si>
    <t>Т. 32 сб.81г.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</si>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</sst>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8" xfId="1" applyNumberFormat="1" applyFont="1" applyFill="1" applyBorder="1" applyAlignment="1"/>
    <xf numFmtId="0" fontId="4" fillId="2" borderId="28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0" borderId="7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2" borderId="23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26" xfId="0" applyFont="1" applyFill="1" applyBorder="1"/>
    <xf numFmtId="2" fontId="1" fillId="2" borderId="27" xfId="0" applyNumberFormat="1" applyFont="1" applyFill="1" applyBorder="1" applyAlignment="1">
      <alignment horizontal="left"/>
    </xf>
    <xf numFmtId="0" fontId="4" fillId="2" borderId="28" xfId="0" applyFont="1" applyFill="1" applyBorder="1"/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4" fillId="2" borderId="23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0" borderId="0" xfId="0" applyFont="1"/>
    <xf numFmtId="164" fontId="6" fillId="0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3" xfId="0" applyFont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64" t="s">
        <v>26</v>
      </c>
      <c r="C4" s="65" t="s">
        <v>27</v>
      </c>
      <c r="D4" s="66" t="s">
        <v>30</v>
      </c>
      <c r="E4" s="40">
        <v>260</v>
      </c>
      <c r="F4" s="39">
        <v>43.42</v>
      </c>
      <c r="G4" s="67">
        <f>43*2.6</f>
        <v>111.8</v>
      </c>
      <c r="H4" s="67">
        <f>0.9*2.6</f>
        <v>2.3400000000000003</v>
      </c>
      <c r="I4" s="67">
        <f>0.2*2.6</f>
        <v>0.52</v>
      </c>
      <c r="J4" s="68">
        <f>8.1*2.6</f>
        <v>21.06</v>
      </c>
    </row>
    <row r="5" spans="1:10" x14ac:dyDescent="0.25">
      <c r="A5" s="16"/>
      <c r="B5" s="10" t="s">
        <v>21</v>
      </c>
      <c r="C5" s="33" t="s">
        <v>31</v>
      </c>
      <c r="D5" s="69" t="s">
        <v>32</v>
      </c>
      <c r="E5" s="41">
        <v>75</v>
      </c>
      <c r="F5" s="19">
        <v>21.56</v>
      </c>
      <c r="G5" s="60">
        <v>47.8</v>
      </c>
      <c r="H5" s="60">
        <v>0.6</v>
      </c>
      <c r="I5" s="60">
        <v>4</v>
      </c>
      <c r="J5" s="61">
        <v>2</v>
      </c>
    </row>
    <row r="6" spans="1:10" x14ac:dyDescent="0.25">
      <c r="A6" s="16"/>
      <c r="B6" s="10" t="s">
        <v>22</v>
      </c>
      <c r="C6" s="33" t="s">
        <v>33</v>
      </c>
      <c r="D6" s="69" t="s">
        <v>34</v>
      </c>
      <c r="E6" s="11">
        <v>200</v>
      </c>
      <c r="F6" s="20">
        <v>59.79</v>
      </c>
      <c r="G6" s="34">
        <v>318.8</v>
      </c>
      <c r="H6" s="34">
        <v>27.3</v>
      </c>
      <c r="I6" s="34">
        <v>7.9</v>
      </c>
      <c r="J6" s="35">
        <v>34.700000000000003</v>
      </c>
    </row>
    <row r="7" spans="1:10" x14ac:dyDescent="0.25">
      <c r="A7" s="16"/>
      <c r="B7" s="49" t="s">
        <v>15</v>
      </c>
      <c r="C7" s="59" t="s">
        <v>28</v>
      </c>
      <c r="D7" s="42" t="s">
        <v>29</v>
      </c>
      <c r="E7" s="11">
        <v>200</v>
      </c>
      <c r="F7" s="20">
        <v>1.41</v>
      </c>
      <c r="G7" s="37">
        <v>27.9</v>
      </c>
      <c r="H7" s="37">
        <v>0.3</v>
      </c>
      <c r="I7" s="37">
        <v>0.02</v>
      </c>
      <c r="J7" s="38">
        <f>6.7/0.21*0.16</f>
        <v>5.1047619047619053</v>
      </c>
    </row>
    <row r="8" spans="1:10" x14ac:dyDescent="0.25">
      <c r="A8" s="16"/>
      <c r="B8" s="23" t="s">
        <v>35</v>
      </c>
      <c r="C8" s="24" t="s">
        <v>18</v>
      </c>
      <c r="D8" s="57" t="s">
        <v>36</v>
      </c>
      <c r="E8" s="41">
        <v>25</v>
      </c>
      <c r="F8" s="18">
        <f>0.025*990</f>
        <v>24.75</v>
      </c>
      <c r="G8" s="34">
        <f>554*0.25</f>
        <v>138.5</v>
      </c>
      <c r="H8" s="58">
        <f>9.8*0.25</f>
        <v>2.4500000000000002</v>
      </c>
      <c r="I8" s="58">
        <f>34.7*0.25</f>
        <v>8.6750000000000007</v>
      </c>
      <c r="J8" s="70">
        <f>50.4*0.25</f>
        <v>12.6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1"/>
      <c r="C10" s="52"/>
      <c r="D10" s="53"/>
      <c r="E10" s="12">
        <f>SUM(E4:E9)</f>
        <v>790</v>
      </c>
      <c r="F10" s="28">
        <f>SUM(F4:F9)</f>
        <v>153.77000000000001</v>
      </c>
      <c r="G10" s="54">
        <v>771.6</v>
      </c>
      <c r="H10" s="55">
        <v>18.690000000000001</v>
      </c>
      <c r="I10" s="55">
        <v>13.93</v>
      </c>
      <c r="J10" s="56">
        <v>129.1</v>
      </c>
    </row>
    <row r="11" spans="1:10" ht="15.75" thickBot="1" x14ac:dyDescent="0.3">
      <c r="A11" s="13"/>
      <c r="B11" s="25"/>
      <c r="C11" s="26"/>
      <c r="D11" s="14"/>
      <c r="E11" s="29"/>
      <c r="F11" s="43"/>
      <c r="G11" s="44"/>
      <c r="H11" s="45"/>
      <c r="I11" s="45"/>
      <c r="J11" s="46"/>
    </row>
    <row r="12" spans="1:10" x14ac:dyDescent="0.25">
      <c r="A12" s="16" t="s">
        <v>9</v>
      </c>
      <c r="B12" s="36" t="s">
        <v>21</v>
      </c>
      <c r="C12" s="80" t="s">
        <v>45</v>
      </c>
      <c r="D12" s="81" t="s">
        <v>46</v>
      </c>
      <c r="E12" s="82">
        <v>50</v>
      </c>
      <c r="F12" s="20">
        <v>16.12</v>
      </c>
      <c r="G12" s="34">
        <f>58*0.5</f>
        <v>29</v>
      </c>
      <c r="H12" s="34">
        <f>9*0.5</f>
        <v>4.5</v>
      </c>
      <c r="I12" s="34">
        <f>0.6*0.5</f>
        <v>0.3</v>
      </c>
      <c r="J12" s="34">
        <f>9.9*0.5</f>
        <v>4.95</v>
      </c>
    </row>
    <row r="13" spans="1:10" x14ac:dyDescent="0.25">
      <c r="A13" s="16"/>
      <c r="B13" s="10" t="s">
        <v>20</v>
      </c>
      <c r="C13" s="33" t="s">
        <v>37</v>
      </c>
      <c r="D13" s="69" t="s">
        <v>38</v>
      </c>
      <c r="E13" s="41">
        <v>227</v>
      </c>
      <c r="F13" s="19">
        <v>36.49</v>
      </c>
      <c r="G13" s="37">
        <v>146.19999999999999</v>
      </c>
      <c r="H13" s="37">
        <v>8</v>
      </c>
      <c r="I13" s="37">
        <v>8.8000000000000007</v>
      </c>
      <c r="J13" s="38">
        <v>7.3</v>
      </c>
    </row>
    <row r="14" spans="1:10" x14ac:dyDescent="0.25">
      <c r="A14" s="16"/>
      <c r="B14" s="36" t="s">
        <v>22</v>
      </c>
      <c r="C14" s="59" t="s">
        <v>39</v>
      </c>
      <c r="D14" s="15" t="s">
        <v>40</v>
      </c>
      <c r="E14" s="11">
        <v>165</v>
      </c>
      <c r="F14" s="20">
        <v>66.73</v>
      </c>
      <c r="G14" s="48">
        <v>188.9</v>
      </c>
      <c r="H14" s="48">
        <v>13.5</v>
      </c>
      <c r="I14" s="48">
        <v>13.5</v>
      </c>
      <c r="J14" s="61">
        <f>7.5*1.67</f>
        <v>12.524999999999999</v>
      </c>
    </row>
    <row r="15" spans="1:10" x14ac:dyDescent="0.25">
      <c r="A15" s="16"/>
      <c r="B15" s="49" t="s">
        <v>23</v>
      </c>
      <c r="C15" s="50" t="s">
        <v>24</v>
      </c>
      <c r="D15" s="47" t="s">
        <v>25</v>
      </c>
      <c r="E15" s="11">
        <v>150</v>
      </c>
      <c r="F15" s="20">
        <v>10.79</v>
      </c>
      <c r="G15" s="34">
        <f>1625*0.15</f>
        <v>243.75</v>
      </c>
      <c r="H15" s="34">
        <f>57.32*0.15</f>
        <v>8.597999999999999</v>
      </c>
      <c r="I15" s="34">
        <f>40.62*0.15</f>
        <v>6.0929999999999991</v>
      </c>
      <c r="J15" s="35">
        <f>257.61*0.15</f>
        <v>38.641500000000001</v>
      </c>
    </row>
    <row r="16" spans="1:10" x14ac:dyDescent="0.25">
      <c r="A16" s="16"/>
      <c r="B16" s="49" t="s">
        <v>15</v>
      </c>
      <c r="C16" s="71" t="s">
        <v>41</v>
      </c>
      <c r="D16" s="69" t="s">
        <v>42</v>
      </c>
      <c r="E16" s="41">
        <v>200</v>
      </c>
      <c r="F16" s="18">
        <v>16.14</v>
      </c>
      <c r="G16" s="72">
        <v>35.4</v>
      </c>
      <c r="H16" s="72">
        <v>0.3</v>
      </c>
      <c r="I16" s="72">
        <v>0.1</v>
      </c>
      <c r="J16" s="72">
        <v>8.4</v>
      </c>
    </row>
    <row r="17" spans="1:10" x14ac:dyDescent="0.25">
      <c r="A17" s="16"/>
      <c r="B17" s="23" t="s">
        <v>35</v>
      </c>
      <c r="C17" s="24" t="s">
        <v>18</v>
      </c>
      <c r="D17" s="57" t="s">
        <v>36</v>
      </c>
      <c r="E17" s="41">
        <v>25</v>
      </c>
      <c r="F17" s="18">
        <f>0.025*990</f>
        <v>24.75</v>
      </c>
      <c r="G17" s="34">
        <f>554*0.25</f>
        <v>138.5</v>
      </c>
      <c r="H17" s="58">
        <f>9.8*0.25</f>
        <v>2.4500000000000002</v>
      </c>
      <c r="I17" s="58">
        <f>34.7*0.25</f>
        <v>8.6750000000000007</v>
      </c>
      <c r="J17" s="70">
        <f>50.4*0.25</f>
        <v>12.6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62">
        <v>30</v>
      </c>
      <c r="F18" s="28">
        <v>2.84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16"/>
      <c r="B19" s="23" t="s">
        <v>17</v>
      </c>
      <c r="C19" s="73" t="s">
        <v>18</v>
      </c>
      <c r="D19" s="47" t="s">
        <v>43</v>
      </c>
      <c r="E19" s="62">
        <v>30</v>
      </c>
      <c r="F19" s="28">
        <v>2.81</v>
      </c>
      <c r="G19" s="74">
        <v>57</v>
      </c>
      <c r="H19" s="75">
        <v>1.8</v>
      </c>
      <c r="I19" s="75">
        <v>0.3</v>
      </c>
      <c r="J19" s="76">
        <v>11.4</v>
      </c>
    </row>
    <row r="20" spans="1:10" x14ac:dyDescent="0.25">
      <c r="A20" s="16"/>
      <c r="B20" s="51"/>
      <c r="C20" s="52"/>
      <c r="D20" s="53"/>
      <c r="E20" s="62">
        <f>SUM(E12:E19)</f>
        <v>877</v>
      </c>
      <c r="F20" s="63">
        <f>SUM(F12:F19)</f>
        <v>176.67</v>
      </c>
      <c r="G20" s="30">
        <f>SUM(G12:G19)</f>
        <v>901.75</v>
      </c>
      <c r="H20" s="31">
        <f>SUM(H12:H19)</f>
        <v>40.947999999999993</v>
      </c>
      <c r="I20" s="31">
        <f>SUM(I12:I19)</f>
        <v>38.067999999999998</v>
      </c>
      <c r="J20" s="32">
        <f>SUM(J12:J19)</f>
        <v>108.71650000000001</v>
      </c>
    </row>
    <row r="21" spans="1:10" ht="15.75" thickBot="1" x14ac:dyDescent="0.3">
      <c r="A21" s="13"/>
      <c r="B21" s="25"/>
      <c r="C21" s="26"/>
      <c r="D21" s="14"/>
      <c r="E21" s="29"/>
      <c r="F21" s="43"/>
      <c r="G21" s="44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2023-11-26T22:35:21Z</dcterms:modified>
</cp:coreProperties>
</file>