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G20" i="1"/>
  <c r="F20" i="1"/>
  <c r="J17" i="1"/>
  <c r="I17" i="1"/>
  <c r="H17" i="1"/>
  <c r="G17" i="1"/>
  <c r="J15" i="1"/>
  <c r="I15" i="1"/>
  <c r="H15" i="1"/>
  <c r="G15" i="1"/>
  <c r="J14" i="1"/>
  <c r="J20" i="1" s="1"/>
  <c r="I14" i="1"/>
  <c r="I20" i="1" s="1"/>
  <c r="H14" i="1"/>
  <c r="H20" i="1" s="1"/>
  <c r="G14" i="1"/>
  <c r="J8" i="1"/>
  <c r="I8" i="1"/>
  <c r="H8" i="1"/>
  <c r="G8" i="1"/>
  <c r="J5" i="1"/>
  <c r="H5" i="1"/>
  <c r="G5" i="1"/>
  <c r="J4" i="1"/>
  <c r="I4" i="1"/>
  <c r="H4" i="1"/>
  <c r="G4" i="1"/>
  <c r="F4" i="1"/>
  <c r="F10" i="1" s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<sst xmlns="http://schemas.openxmlformats.org/spreadsheetml/2006/main" count="59" uniqueCount="47">
  <si>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</si>
  <si>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</si>
  <si>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</si>
  <si>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</si>
  <si>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</si>
  <si>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</si>
  <si>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</si>
  <si>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</si>
  <si>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</si>
  <si>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</si>
  <si>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</si>
  <si>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</si>
  <si>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</si>
  <si>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</si>
  <si>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</si>
  <si>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</si>
  <si>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</si>
  <si>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</si>
  <si>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</si>
  <si>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</si>
  <si>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</si>
  <si>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</si>
  <si>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</si>
  <si>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фрукты</t>
  </si>
  <si>
    <t>акт</t>
  </si>
  <si>
    <t>Апельсин</t>
  </si>
  <si>
    <t>гор.блюдо</t>
  </si>
  <si>
    <t>2023-11-24</t>
  </si>
  <si>
    <t>Т. 32 сб.81г.</t>
  </si>
  <si>
    <t>Зелёный горошек</t>
  </si>
  <si>
    <t>№ 210 сб.2011г.</t>
  </si>
  <si>
    <t>Омлет натуральный</t>
  </si>
  <si>
    <t>№ 54-4гн-2020</t>
  </si>
  <si>
    <t>Чай с мёдом, лимоном</t>
  </si>
  <si>
    <t>Корж " Молочный"</t>
  </si>
  <si>
    <t>№ 21 сб.2011г.</t>
  </si>
  <si>
    <t>Салат д/в из морской капусты с зел. Горошком</t>
  </si>
  <si>
    <t>№ 101 сб.2011г.</t>
  </si>
  <si>
    <t>Суп карт. с пшеном, укропом, рыб.конс.</t>
  </si>
  <si>
    <t>№ 268 сб.2011г.</t>
  </si>
  <si>
    <t>Котлета из говядины</t>
  </si>
  <si>
    <t>гарнир</t>
  </si>
  <si>
    <t>№ 312 сб.2011г.</t>
  </si>
  <si>
    <t>Картофельное пюре</t>
  </si>
  <si>
    <t>№ 54-11-хн-2020</t>
  </si>
  <si>
    <t>Кисель из вишни</t>
  </si>
  <si>
    <t>Кекс "Столичный"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</si>
</sst>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8" xfId="1" applyNumberFormat="1" applyFont="1" applyFill="1" applyBorder="1" applyAlignment="1"/>
    <xf numFmtId="0" fontId="4" fillId="2" borderId="28" xfId="2" applyNumberFormat="1" applyFont="1" applyFill="1" applyBorder="1" applyAlignment="1">
      <alignment horizontal="center"/>
    </xf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6" xfId="0" applyFont="1" applyFill="1" applyBorder="1"/>
    <xf numFmtId="2" fontId="1" fillId="2" borderId="27" xfId="0" applyNumberFormat="1" applyFont="1" applyFill="1" applyBorder="1" applyAlignment="1">
      <alignment horizontal="left"/>
    </xf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1" fillId="2" borderId="31" xfId="0" applyFont="1" applyFill="1" applyBorder="1"/>
    <xf numFmtId="0" fontId="1" fillId="2" borderId="32" xfId="0" applyFont="1" applyFill="1" applyBorder="1"/>
    <xf numFmtId="0" fontId="4" fillId="2" borderId="20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4" fillId="0" borderId="23" xfId="0" applyFont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7" fillId="0" borderId="33" xfId="0" applyFont="1" applyBorder="1"/>
    <xf numFmtId="0" fontId="8" fillId="2" borderId="23" xfId="0" applyFont="1" applyFill="1" applyBorder="1"/>
    <xf numFmtId="0" fontId="8" fillId="0" borderId="23" xfId="0" applyFont="1" applyBorder="1"/>
    <xf numFmtId="164" fontId="4" fillId="0" borderId="4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0" borderId="7" xfId="0" applyFont="1" applyBorder="1"/>
    <xf numFmtId="2" fontId="4" fillId="0" borderId="1" xfId="0" applyNumberFormat="1" applyFont="1" applyFill="1" applyBorder="1" applyAlignment="1">
      <alignment horizontal="left" vertical="center"/>
    </xf>
    <xf numFmtId="0" fontId="1" fillId="0" borderId="0" xfId="0" applyFont="1"/>
    <xf numFmtId="164" fontId="6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8" t="s">
        <v>13</v>
      </c>
      <c r="C1" s="69"/>
      <c r="D1" s="70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49" t="s">
        <v>23</v>
      </c>
      <c r="C4" s="50" t="s">
        <v>24</v>
      </c>
      <c r="D4" s="71" t="s">
        <v>25</v>
      </c>
      <c r="E4" s="41">
        <v>320</v>
      </c>
      <c r="F4" s="40">
        <f>0.32*238</f>
        <v>76.16</v>
      </c>
      <c r="G4" s="51">
        <f>43*3.2</f>
        <v>137.6</v>
      </c>
      <c r="H4" s="51">
        <f>0.9*3.2</f>
        <v>2.8800000000000003</v>
      </c>
      <c r="I4" s="51">
        <f>0.2*3.2</f>
        <v>0.64000000000000012</v>
      </c>
      <c r="J4" s="52">
        <f>0.8*3.2</f>
        <v>2.5600000000000005</v>
      </c>
    </row>
    <row r="5" spans="1:10" ht="15.75" x14ac:dyDescent="0.25">
      <c r="A5" s="16"/>
      <c r="B5" s="72" t="s">
        <v>22</v>
      </c>
      <c r="C5" s="73" t="s">
        <v>28</v>
      </c>
      <c r="D5" s="34" t="s">
        <v>29</v>
      </c>
      <c r="E5" s="42">
        <v>50</v>
      </c>
      <c r="F5" s="19">
        <v>14.09</v>
      </c>
      <c r="G5" s="38">
        <f>35*0.5</f>
        <v>17.5</v>
      </c>
      <c r="H5" s="38">
        <f>3*0.5</f>
        <v>1.5</v>
      </c>
      <c r="I5" s="38">
        <v>0</v>
      </c>
      <c r="J5" s="39">
        <f>6*0.5</f>
        <v>3</v>
      </c>
    </row>
    <row r="6" spans="1:10" x14ac:dyDescent="0.25">
      <c r="A6" s="16"/>
      <c r="B6" s="10" t="s">
        <v>26</v>
      </c>
      <c r="C6" s="35" t="s">
        <v>30</v>
      </c>
      <c r="D6" s="43" t="s">
        <v>31</v>
      </c>
      <c r="E6" s="11">
        <v>200</v>
      </c>
      <c r="F6" s="20">
        <v>59.49</v>
      </c>
      <c r="G6" s="36">
        <v>237.23</v>
      </c>
      <c r="H6" s="36">
        <v>12.68</v>
      </c>
      <c r="I6" s="36">
        <v>19.420000000000002</v>
      </c>
      <c r="J6" s="74">
        <v>3.15</v>
      </c>
    </row>
    <row r="7" spans="1:10" x14ac:dyDescent="0.25">
      <c r="A7" s="16"/>
      <c r="B7" s="23" t="s">
        <v>15</v>
      </c>
      <c r="C7" s="44" t="s">
        <v>32</v>
      </c>
      <c r="D7" s="15" t="s">
        <v>33</v>
      </c>
      <c r="E7" s="11">
        <v>207</v>
      </c>
      <c r="F7" s="20">
        <v>7.81</v>
      </c>
      <c r="G7" s="38">
        <v>37.9</v>
      </c>
      <c r="H7" s="38">
        <v>0.4</v>
      </c>
      <c r="I7" s="38">
        <v>0</v>
      </c>
      <c r="J7" s="39">
        <v>9.1</v>
      </c>
    </row>
    <row r="8" spans="1:10" x14ac:dyDescent="0.25">
      <c r="A8" s="16"/>
      <c r="B8" s="23" t="s">
        <v>17</v>
      </c>
      <c r="C8" s="24" t="s">
        <v>18</v>
      </c>
      <c r="D8" s="59" t="s">
        <v>34</v>
      </c>
      <c r="E8" s="42">
        <v>75</v>
      </c>
      <c r="F8" s="18">
        <v>27.13</v>
      </c>
      <c r="G8" s="36">
        <f>440*0.75</f>
        <v>330</v>
      </c>
      <c r="H8" s="56">
        <f>6*0.75</f>
        <v>4.5</v>
      </c>
      <c r="I8" s="56">
        <f>20*0.75</f>
        <v>15</v>
      </c>
      <c r="J8" s="57">
        <f>58*0.75</f>
        <v>43.5</v>
      </c>
    </row>
    <row r="9" spans="1:10" x14ac:dyDescent="0.25">
      <c r="A9" s="16"/>
      <c r="B9" s="23" t="s">
        <v>17</v>
      </c>
      <c r="C9" s="24" t="s">
        <v>18</v>
      </c>
      <c r="D9" s="15" t="s">
        <v>19</v>
      </c>
      <c r="E9" s="11">
        <v>30</v>
      </c>
      <c r="F9" s="1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53"/>
      <c r="C10" s="54"/>
      <c r="D10" s="55"/>
      <c r="E10" s="12">
        <f>SUM(E4:E9)</f>
        <v>882</v>
      </c>
      <c r="F10" s="28">
        <f>SUM(F4:F9)</f>
        <v>187.52</v>
      </c>
      <c r="G10" s="75">
        <v>771.6</v>
      </c>
      <c r="H10" s="76">
        <v>18.690000000000001</v>
      </c>
      <c r="I10" s="76">
        <v>13.93</v>
      </c>
      <c r="J10" s="77">
        <v>129.1</v>
      </c>
    </row>
    <row r="11" spans="1:10" ht="15.75" thickBot="1" x14ac:dyDescent="0.3">
      <c r="A11" s="13"/>
      <c r="B11" s="25"/>
      <c r="C11" s="26"/>
      <c r="D11" s="14"/>
      <c r="E11" s="30"/>
      <c r="F11" s="45"/>
      <c r="G11" s="46"/>
      <c r="H11" s="47"/>
      <c r="I11" s="47"/>
      <c r="J11" s="48"/>
    </row>
    <row r="12" spans="1:10" x14ac:dyDescent="0.25">
      <c r="A12" s="16" t="s">
        <v>9</v>
      </c>
      <c r="B12" s="10" t="s">
        <v>22</v>
      </c>
      <c r="C12" s="35" t="s">
        <v>35</v>
      </c>
      <c r="D12" s="34" t="s">
        <v>36</v>
      </c>
      <c r="E12" s="42">
        <v>80</v>
      </c>
      <c r="F12" s="19">
        <v>18.940000000000001</v>
      </c>
      <c r="G12" s="66">
        <v>47.8</v>
      </c>
      <c r="H12" s="66">
        <v>0.6</v>
      </c>
      <c r="I12" s="66">
        <v>4</v>
      </c>
      <c r="J12" s="67">
        <v>2</v>
      </c>
    </row>
    <row r="13" spans="1:10" x14ac:dyDescent="0.25">
      <c r="A13" s="16"/>
      <c r="B13" s="10" t="s">
        <v>20</v>
      </c>
      <c r="C13" s="78" t="s">
        <v>37</v>
      </c>
      <c r="D13" s="79" t="s">
        <v>38</v>
      </c>
      <c r="E13" s="42">
        <v>227</v>
      </c>
      <c r="F13" s="19">
        <v>24.42</v>
      </c>
      <c r="G13" s="36">
        <v>141.5</v>
      </c>
      <c r="H13" s="36">
        <v>8.1999999999999993</v>
      </c>
      <c r="I13" s="36">
        <v>8.6999999999999993</v>
      </c>
      <c r="J13" s="74">
        <v>6.3</v>
      </c>
    </row>
    <row r="14" spans="1:10" x14ac:dyDescent="0.25">
      <c r="A14" s="16"/>
      <c r="B14" s="37" t="s">
        <v>26</v>
      </c>
      <c r="C14" s="29" t="s">
        <v>39</v>
      </c>
      <c r="D14" s="43" t="s">
        <v>40</v>
      </c>
      <c r="E14" s="11">
        <v>90</v>
      </c>
      <c r="F14" s="19">
        <v>44.43</v>
      </c>
      <c r="G14" s="56">
        <f>271.56</f>
        <v>271.56</v>
      </c>
      <c r="H14" s="56">
        <f>16.44</f>
        <v>16.440000000000001</v>
      </c>
      <c r="I14" s="56">
        <f>16.32</f>
        <v>16.32</v>
      </c>
      <c r="J14" s="56">
        <f>14.6</f>
        <v>14.6</v>
      </c>
    </row>
    <row r="15" spans="1:10" x14ac:dyDescent="0.25">
      <c r="A15" s="16"/>
      <c r="B15" s="58" t="s">
        <v>41</v>
      </c>
      <c r="C15" s="35" t="s">
        <v>42</v>
      </c>
      <c r="D15" s="15" t="s">
        <v>43</v>
      </c>
      <c r="E15" s="11">
        <v>150</v>
      </c>
      <c r="F15" s="20">
        <v>15.76</v>
      </c>
      <c r="G15" s="36">
        <f>194.4/0.2*0.15</f>
        <v>145.79999999999998</v>
      </c>
      <c r="H15" s="36">
        <f>4.13/0.2*0.15</f>
        <v>3.0974999999999997</v>
      </c>
      <c r="I15" s="36">
        <f>8/0.2*0.15</f>
        <v>6</v>
      </c>
      <c r="J15" s="74">
        <f>9.1/0.2*0.15</f>
        <v>6.8249999999999984</v>
      </c>
    </row>
    <row r="16" spans="1:10" x14ac:dyDescent="0.25">
      <c r="A16" s="16"/>
      <c r="B16" s="58" t="s">
        <v>15</v>
      </c>
      <c r="C16" s="80" t="s">
        <v>44</v>
      </c>
      <c r="D16" s="34" t="s">
        <v>45</v>
      </c>
      <c r="E16" s="42">
        <v>200</v>
      </c>
      <c r="F16" s="18">
        <v>11.6</v>
      </c>
      <c r="G16" s="81">
        <v>52.9</v>
      </c>
      <c r="H16" s="81">
        <v>0.2</v>
      </c>
      <c r="I16" s="81">
        <v>0</v>
      </c>
      <c r="J16" s="81">
        <v>13</v>
      </c>
    </row>
    <row r="17" spans="1:10" x14ac:dyDescent="0.25">
      <c r="A17" s="16"/>
      <c r="B17" s="23" t="s">
        <v>17</v>
      </c>
      <c r="C17" s="24" t="s">
        <v>18</v>
      </c>
      <c r="D17" s="15" t="s">
        <v>46</v>
      </c>
      <c r="E17" s="12">
        <v>75</v>
      </c>
      <c r="F17" s="20">
        <v>28</v>
      </c>
      <c r="G17" s="36">
        <f>440*0.75</f>
        <v>330</v>
      </c>
      <c r="H17" s="56">
        <f>6*0.75</f>
        <v>4.5</v>
      </c>
      <c r="I17" s="56">
        <f>20*0.75</f>
        <v>15</v>
      </c>
      <c r="J17" s="57">
        <f>58*0.75</f>
        <v>43.5</v>
      </c>
    </row>
    <row r="18" spans="1:10" x14ac:dyDescent="0.25">
      <c r="A18" s="16"/>
      <c r="B18" s="23" t="s">
        <v>17</v>
      </c>
      <c r="C18" s="24" t="s">
        <v>18</v>
      </c>
      <c r="D18" s="15" t="s">
        <v>19</v>
      </c>
      <c r="E18" s="61">
        <v>30</v>
      </c>
      <c r="F18" s="28">
        <v>2.84</v>
      </c>
      <c r="G18" s="21">
        <v>63</v>
      </c>
      <c r="H18" s="21">
        <v>1.8</v>
      </c>
      <c r="I18" s="21">
        <v>0.3</v>
      </c>
      <c r="J18" s="22">
        <v>12.9</v>
      </c>
    </row>
    <row r="19" spans="1:10" x14ac:dyDescent="0.25">
      <c r="A19" s="16"/>
      <c r="B19" s="23" t="s">
        <v>17</v>
      </c>
      <c r="C19" s="29" t="s">
        <v>18</v>
      </c>
      <c r="D19" s="60" t="s">
        <v>21</v>
      </c>
      <c r="E19" s="61">
        <v>30</v>
      </c>
      <c r="F19" s="28">
        <v>2.81</v>
      </c>
      <c r="G19" s="62">
        <v>57</v>
      </c>
      <c r="H19" s="63">
        <v>1.8</v>
      </c>
      <c r="I19" s="63">
        <v>0.3</v>
      </c>
      <c r="J19" s="64">
        <v>11.4</v>
      </c>
    </row>
    <row r="20" spans="1:10" x14ac:dyDescent="0.25">
      <c r="A20" s="16"/>
      <c r="B20" s="53"/>
      <c r="C20" s="54"/>
      <c r="D20" s="55"/>
      <c r="E20" s="61">
        <f>SUM(E12:E19)</f>
        <v>882</v>
      </c>
      <c r="F20" s="65">
        <f>SUM(F12:F19)</f>
        <v>148.79999999999998</v>
      </c>
      <c r="G20" s="31">
        <f>SUM(G12:G19)</f>
        <v>1109.56</v>
      </c>
      <c r="H20" s="32">
        <f>SUM(H12:H19)</f>
        <v>36.637499999999996</v>
      </c>
      <c r="I20" s="32">
        <f>SUM(I12:I19)</f>
        <v>50.61999999999999</v>
      </c>
      <c r="J20" s="33">
        <f>SUM(J12:J19)</f>
        <v>110.52500000000001</v>
      </c>
    </row>
    <row r="21" spans="1:10" ht="15.75" thickBot="1" x14ac:dyDescent="0.3">
      <c r="A21" s="13"/>
      <c r="B21" s="25"/>
      <c r="C21" s="26"/>
      <c r="D21" s="14"/>
      <c r="E21" s="30"/>
      <c r="F21" s="45"/>
      <c r="G21" s="46"/>
      <c r="H21" s="47"/>
      <c r="I21" s="47"/>
      <c r="J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2023-11-23T22:28:13Z</dcterms:modified>
</cp:coreProperties>
</file>