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  <c r="J15" i="1"/>
  <c r="I15" i="1"/>
  <c r="H15" i="1"/>
  <c r="G15" i="1"/>
  <c r="J12" i="1"/>
  <c r="I12" i="1"/>
  <c r="H12" i="1"/>
  <c r="G12" i="1"/>
  <c r="G19" i="1" s="1"/>
  <c r="F12" i="1"/>
  <c r="F19" i="1" s="1"/>
  <c r="J11" i="1"/>
  <c r="J19" i="1" s="1"/>
  <c r="I11" i="1"/>
  <c r="I19" i="1" s="1"/>
  <c r="H11" i="1"/>
  <c r="J6" i="1"/>
  <c r="I6" i="1"/>
  <c r="H6" i="1"/>
  <c r="G6" i="1"/>
  <c r="J4" i="1"/>
  <c r="I4" i="1"/>
  <c r="H4" i="1"/>
  <c r="G4" i="1"/>
  <c r="F4" i="1"/>
  <c r="F9" i="1" s="1"/>
  <c r="H19" i="1" l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<sst xmlns="http://schemas.openxmlformats.org/spreadsheetml/2006/main" count="56" uniqueCount="48">
  <si>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</si>
  <si>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</si>
  <si>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</si>
  <si>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</si>
  <si>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</si>
  <si>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</si>
  <si>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</si>
  <si>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</si>
  <si>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</si>
  <si>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</si>
  <si>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</si>
  <si>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</si>
  <si>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</si>
  <si>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</si>
  <si>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</si>
  <si>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</si>
  <si>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</si>
  <si>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</si>
  <si>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</si>
  <si>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</si>
  <si>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</si>
  <si>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</si>
  <si>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</si>
  <si>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</si>
  <si>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2 блюдо</t>
  </si>
  <si>
    <t>гарнир</t>
  </si>
  <si>
    <t>фрукты</t>
  </si>
  <si>
    <t>акт</t>
  </si>
  <si>
    <t>№ 267 сб.2011г.</t>
  </si>
  <si>
    <t>Груша</t>
  </si>
  <si>
    <t>№ 209 сб.2011г.</t>
  </si>
  <si>
    <t>Яйцо варёное</t>
  </si>
  <si>
    <t>№ 54-3г-2020</t>
  </si>
  <si>
    <t>Макароны с сыром</t>
  </si>
  <si>
    <t>№ 54-3гн-2020</t>
  </si>
  <si>
    <t>Чай с сахаром, лимоном</t>
  </si>
  <si>
    <t>сладкое</t>
  </si>
  <si>
    <t>Биойогурт</t>
  </si>
  <si>
    <t>Т. 32 сб.81г.</t>
  </si>
  <si>
    <t>Кукуруза консервированная</t>
  </si>
  <si>
    <t>№ 104,105 сб.2011г.</t>
  </si>
  <si>
    <t>Суп картоф. с укропом, мяс. фрикадельками</t>
  </si>
  <si>
    <t>Шницель  из говядины</t>
  </si>
  <si>
    <t>№ 302 сб.2011г.</t>
  </si>
  <si>
    <t>Каша гречневая</t>
  </si>
  <si>
    <t>КО</t>
  </si>
  <si>
    <t>Напиток мандариновый</t>
  </si>
  <si>
    <t>2023-11-21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</si>
</sst>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0" borderId="23" xfId="0" applyFont="1" applyBorder="1"/>
    <xf numFmtId="0" fontId="1" fillId="0" borderId="13" xfId="0" applyFont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27" xfId="0" applyFont="1" applyFill="1" applyBorder="1"/>
    <xf numFmtId="2" fontId="1" fillId="2" borderId="28" xfId="0" applyNumberFormat="1" applyFont="1" applyFill="1" applyBorder="1" applyAlignment="1">
      <alignment horizontal="left"/>
    </xf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20" xfId="1" applyFont="1" applyFill="1" applyBorder="1"/>
    <xf numFmtId="2" fontId="1" fillId="2" borderId="1" xfId="0" applyNumberFormat="1" applyFont="1" applyFill="1" applyBorder="1" applyAlignment="1"/>
    <xf numFmtId="0" fontId="1" fillId="2" borderId="12" xfId="0" applyFont="1" applyFill="1" applyBorder="1"/>
    <xf numFmtId="2" fontId="1" fillId="2" borderId="3" xfId="0" applyNumberFormat="1" applyFont="1" applyFill="1" applyBorder="1" applyAlignment="1">
      <alignment horizontal="left"/>
    </xf>
    <xf numFmtId="2" fontId="4" fillId="2" borderId="1" xfId="1" applyNumberFormat="1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2" borderId="3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2" xfId="0" applyNumberFormat="1" applyFont="1" applyFill="1" applyBorder="1" applyAlignment="1"/>
    <xf numFmtId="2" fontId="4" fillId="2" borderId="23" xfId="0" applyNumberFormat="1" applyFont="1" applyFill="1" applyBorder="1" applyAlignment="1">
      <alignment horizontal="right"/>
    </xf>
    <xf numFmtId="0" fontId="1" fillId="0" borderId="0" xfId="0" applyFont="1" applyBorder="1"/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5" fontId="4" fillId="2" borderId="1" xfId="1" applyNumberFormat="1" applyFont="1" applyFill="1" applyBorder="1"/>
    <xf numFmtId="0" fontId="1" fillId="2" borderId="23" xfId="0" applyNumberFormat="1" applyFont="1" applyFill="1" applyBorder="1" applyAlignment="1" applyProtection="1">
      <alignment horizontal="center"/>
      <protection locked="0"/>
    </xf>
    <xf numFmtId="0" fontId="1" fillId="2" borderId="33" xfId="0" applyFont="1" applyFill="1" applyBorder="1"/>
    <xf numFmtId="0" fontId="4" fillId="2" borderId="31" xfId="0" applyFont="1" applyFill="1" applyBorder="1"/>
    <xf numFmtId="164" fontId="4" fillId="0" borderId="23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0" fontId="1" fillId="0" borderId="7" xfId="0" applyFont="1" applyBorder="1"/>
    <xf numFmtId="0" fontId="4" fillId="2" borderId="1" xfId="1" applyFont="1" applyFill="1" applyBorder="1"/>
    <xf numFmtId="164" fontId="4" fillId="0" borderId="1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3" t="s">
        <v>13</v>
      </c>
      <c r="C1" s="64"/>
      <c r="D1" s="65"/>
      <c r="E1" s="1" t="s">
        <v>10</v>
      </c>
      <c r="F1" s="2"/>
      <c r="G1" s="1"/>
      <c r="H1" s="1"/>
      <c r="I1" s="1" t="s">
        <v>1</v>
      </c>
      <c r="J1" s="3" t="s">
        <v>47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51" t="s">
        <v>26</v>
      </c>
      <c r="C4" s="52" t="s">
        <v>27</v>
      </c>
      <c r="D4" s="34" t="s">
        <v>29</v>
      </c>
      <c r="E4" s="11">
        <v>250</v>
      </c>
      <c r="F4" s="19">
        <f>0.25*185</f>
        <v>46.25</v>
      </c>
      <c r="G4" s="66">
        <f>47*2.5</f>
        <v>117.5</v>
      </c>
      <c r="H4" s="67">
        <f>0.4*2.5</f>
        <v>1</v>
      </c>
      <c r="I4" s="67">
        <f>0.3*2.5</f>
        <v>0.75</v>
      </c>
      <c r="J4" s="68">
        <f>10.3*2.5</f>
        <v>25.75</v>
      </c>
    </row>
    <row r="5" spans="1:10" x14ac:dyDescent="0.25">
      <c r="A5" s="16"/>
      <c r="B5" s="10" t="s">
        <v>22</v>
      </c>
      <c r="C5" s="40" t="s">
        <v>30</v>
      </c>
      <c r="D5" s="46" t="s">
        <v>31</v>
      </c>
      <c r="E5" s="41">
        <v>53</v>
      </c>
      <c r="F5" s="69">
        <v>17.12</v>
      </c>
      <c r="G5" s="36">
        <v>56.6</v>
      </c>
      <c r="H5" s="36">
        <v>4.8</v>
      </c>
      <c r="I5" s="36">
        <v>4</v>
      </c>
      <c r="J5" s="37">
        <v>0.3</v>
      </c>
    </row>
    <row r="6" spans="1:10" x14ac:dyDescent="0.25">
      <c r="A6" s="16"/>
      <c r="B6" s="10" t="s">
        <v>23</v>
      </c>
      <c r="C6" s="70" t="s">
        <v>32</v>
      </c>
      <c r="D6" s="34" t="s">
        <v>33</v>
      </c>
      <c r="E6" s="11">
        <v>200</v>
      </c>
      <c r="F6" s="20">
        <v>23.44</v>
      </c>
      <c r="G6" s="36">
        <f>280.8/0.2*0.195</f>
        <v>273.78000000000003</v>
      </c>
      <c r="H6" s="36">
        <f>10.53/0.2*1.95</f>
        <v>102.66749999999998</v>
      </c>
      <c r="I6" s="36">
        <f>9.6/0.2*1.95</f>
        <v>93.59999999999998</v>
      </c>
      <c r="J6" s="37">
        <f>38.13/0.2*1.95</f>
        <v>371.76749999999998</v>
      </c>
    </row>
    <row r="7" spans="1:10" x14ac:dyDescent="0.25">
      <c r="A7" s="16"/>
      <c r="B7" s="23" t="s">
        <v>15</v>
      </c>
      <c r="C7" s="61" t="s">
        <v>34</v>
      </c>
      <c r="D7" s="15" t="s">
        <v>35</v>
      </c>
      <c r="E7" s="11">
        <v>207</v>
      </c>
      <c r="F7" s="20">
        <v>3.51</v>
      </c>
      <c r="G7" s="38">
        <v>27.9</v>
      </c>
      <c r="H7" s="38">
        <v>0.3</v>
      </c>
      <c r="I7" s="38">
        <v>0.02</v>
      </c>
      <c r="J7" s="39">
        <v>6.7</v>
      </c>
    </row>
    <row r="8" spans="1:10" x14ac:dyDescent="0.25">
      <c r="A8" s="16"/>
      <c r="B8" s="23" t="s">
        <v>17</v>
      </c>
      <c r="C8" s="24" t="s">
        <v>18</v>
      </c>
      <c r="D8" s="15" t="s">
        <v>19</v>
      </c>
      <c r="E8" s="54">
        <v>30</v>
      </c>
      <c r="F8" s="28">
        <v>2.84</v>
      </c>
      <c r="G8" s="21">
        <v>63</v>
      </c>
      <c r="H8" s="21">
        <v>1.8</v>
      </c>
      <c r="I8" s="21">
        <v>0.3</v>
      </c>
      <c r="J8" s="22">
        <v>12.9</v>
      </c>
    </row>
    <row r="9" spans="1:10" x14ac:dyDescent="0.25">
      <c r="A9" s="27"/>
      <c r="B9" s="49"/>
      <c r="C9" s="50"/>
      <c r="D9" s="58"/>
      <c r="E9" s="12">
        <f>SUM(E4:E8)</f>
        <v>740</v>
      </c>
      <c r="F9" s="28">
        <f>SUM(F4:F8)</f>
        <v>93.160000000000011</v>
      </c>
      <c r="G9" s="71">
        <v>771.6</v>
      </c>
      <c r="H9" s="72">
        <v>18.690000000000001</v>
      </c>
      <c r="I9" s="72">
        <v>13.93</v>
      </c>
      <c r="J9" s="73">
        <v>129.1</v>
      </c>
    </row>
    <row r="10" spans="1:10" ht="15.75" thickBot="1" x14ac:dyDescent="0.3">
      <c r="A10" s="13"/>
      <c r="B10" s="25"/>
      <c r="C10" s="26"/>
      <c r="D10" s="14"/>
      <c r="E10" s="30"/>
      <c r="F10" s="42"/>
      <c r="G10" s="43"/>
      <c r="H10" s="44"/>
      <c r="I10" s="44"/>
      <c r="J10" s="45"/>
    </row>
    <row r="11" spans="1:10" x14ac:dyDescent="0.25">
      <c r="A11" s="16" t="s">
        <v>9</v>
      </c>
      <c r="B11" s="10" t="s">
        <v>36</v>
      </c>
      <c r="C11" s="24" t="s">
        <v>18</v>
      </c>
      <c r="D11" s="46" t="s">
        <v>37</v>
      </c>
      <c r="E11" s="41">
        <v>150</v>
      </c>
      <c r="F11" s="69">
        <v>53</v>
      </c>
      <c r="G11" s="74">
        <v>145.5</v>
      </c>
      <c r="H11" s="74">
        <f>2.9*1.5</f>
        <v>4.3499999999999996</v>
      </c>
      <c r="I11" s="74">
        <f>3.5*1.5</f>
        <v>5.25</v>
      </c>
      <c r="J11" s="75">
        <f>13.4*1.5</f>
        <v>20.100000000000001</v>
      </c>
    </row>
    <row r="12" spans="1:10" x14ac:dyDescent="0.25">
      <c r="A12" s="16"/>
      <c r="B12" s="60" t="s">
        <v>22</v>
      </c>
      <c r="C12" s="40" t="s">
        <v>38</v>
      </c>
      <c r="D12" s="76" t="s">
        <v>39</v>
      </c>
      <c r="E12" s="77">
        <v>50</v>
      </c>
      <c r="F12" s="20">
        <f>8.35*1.93</f>
        <v>16.115499999999997</v>
      </c>
      <c r="G12" s="36">
        <f>58*0.5</f>
        <v>29</v>
      </c>
      <c r="H12" s="36">
        <f>9*0.5</f>
        <v>4.5</v>
      </c>
      <c r="I12" s="36">
        <f>0.6*0.5</f>
        <v>0.3</v>
      </c>
      <c r="J12" s="36">
        <f>9.9*0.5</f>
        <v>4.95</v>
      </c>
    </row>
    <row r="13" spans="1:10" x14ac:dyDescent="0.25">
      <c r="A13" s="16"/>
      <c r="B13" s="60" t="s">
        <v>20</v>
      </c>
      <c r="C13" s="78" t="s">
        <v>40</v>
      </c>
      <c r="D13" s="79" t="s">
        <v>41</v>
      </c>
      <c r="E13" s="41">
        <v>227</v>
      </c>
      <c r="F13" s="19">
        <v>23.94</v>
      </c>
      <c r="G13" s="80">
        <v>129</v>
      </c>
      <c r="H13" s="80">
        <v>8.64</v>
      </c>
      <c r="I13" s="80">
        <v>4.32</v>
      </c>
      <c r="J13" s="81">
        <v>13.92</v>
      </c>
    </row>
    <row r="14" spans="1:10" x14ac:dyDescent="0.25">
      <c r="A14" s="16"/>
      <c r="B14" s="23" t="s">
        <v>24</v>
      </c>
      <c r="C14" s="35" t="s">
        <v>28</v>
      </c>
      <c r="D14" s="46" t="s">
        <v>42</v>
      </c>
      <c r="E14" s="11">
        <v>90</v>
      </c>
      <c r="F14" s="62">
        <v>45.44</v>
      </c>
      <c r="G14" s="36">
        <v>274.5</v>
      </c>
      <c r="H14" s="36">
        <v>12.15</v>
      </c>
      <c r="I14" s="36">
        <v>13.41</v>
      </c>
      <c r="J14" s="37">
        <v>6.66</v>
      </c>
    </row>
    <row r="15" spans="1:10" x14ac:dyDescent="0.25">
      <c r="A15" s="16"/>
      <c r="B15" s="47" t="s">
        <v>25</v>
      </c>
      <c r="C15" s="82" t="s">
        <v>43</v>
      </c>
      <c r="D15" s="53" t="s">
        <v>44</v>
      </c>
      <c r="E15" s="11">
        <v>150</v>
      </c>
      <c r="F15" s="20">
        <v>10.79</v>
      </c>
      <c r="G15" s="36">
        <f>1625*0.15</f>
        <v>243.75</v>
      </c>
      <c r="H15" s="36">
        <f>57.32*0.15</f>
        <v>8.597999999999999</v>
      </c>
      <c r="I15" s="36">
        <f>40.62*0.15</f>
        <v>6.0929999999999991</v>
      </c>
      <c r="J15" s="37">
        <f>257.61*0.15</f>
        <v>38.641500000000001</v>
      </c>
    </row>
    <row r="16" spans="1:10" x14ac:dyDescent="0.25">
      <c r="A16" s="16"/>
      <c r="B16" s="47" t="s">
        <v>15</v>
      </c>
      <c r="C16" s="35" t="s">
        <v>45</v>
      </c>
      <c r="D16" s="83" t="s">
        <v>46</v>
      </c>
      <c r="E16" s="12">
        <v>200</v>
      </c>
      <c r="F16" s="28">
        <v>6.89</v>
      </c>
      <c r="G16" s="36">
        <v>105.22</v>
      </c>
      <c r="H16" s="84">
        <v>0.2</v>
      </c>
      <c r="I16" s="84">
        <v>0</v>
      </c>
      <c r="J16" s="48">
        <v>25.73</v>
      </c>
    </row>
    <row r="17" spans="1:10" x14ac:dyDescent="0.25">
      <c r="A17" s="16"/>
      <c r="B17" s="23" t="s">
        <v>17</v>
      </c>
      <c r="C17" s="24" t="s">
        <v>18</v>
      </c>
      <c r="D17" s="15" t="s">
        <v>19</v>
      </c>
      <c r="E17" s="12">
        <v>30</v>
      </c>
      <c r="F17" s="18">
        <v>2.84</v>
      </c>
      <c r="G17" s="36">
        <v>63</v>
      </c>
      <c r="H17" s="36">
        <v>1.8</v>
      </c>
      <c r="I17" s="36">
        <v>0.3</v>
      </c>
      <c r="J17" s="36">
        <v>12.9</v>
      </c>
    </row>
    <row r="18" spans="1:10" x14ac:dyDescent="0.25">
      <c r="A18" s="16"/>
      <c r="B18" s="23" t="s">
        <v>17</v>
      </c>
      <c r="C18" s="29" t="s">
        <v>18</v>
      </c>
      <c r="D18" s="53" t="s">
        <v>21</v>
      </c>
      <c r="E18" s="54">
        <v>30</v>
      </c>
      <c r="F18" s="28">
        <v>2.81</v>
      </c>
      <c r="G18" s="55">
        <v>57</v>
      </c>
      <c r="H18" s="56">
        <v>1.8</v>
      </c>
      <c r="I18" s="56">
        <v>0.3</v>
      </c>
      <c r="J18" s="57">
        <v>11.4</v>
      </c>
    </row>
    <row r="19" spans="1:10" x14ac:dyDescent="0.25">
      <c r="A19" s="16"/>
      <c r="B19" s="49"/>
      <c r="C19" s="50"/>
      <c r="D19" s="58"/>
      <c r="E19" s="54">
        <f>SUM(E11:E18)</f>
        <v>927</v>
      </c>
      <c r="F19" s="59">
        <f>SUM(F11:F18)</f>
        <v>161.82549999999998</v>
      </c>
      <c r="G19" s="31">
        <f>SUM(G11:G18)</f>
        <v>1046.97</v>
      </c>
      <c r="H19" s="32">
        <f>SUM(H11:H18)</f>
        <v>42.037999999999997</v>
      </c>
      <c r="I19" s="32">
        <f>SUM(I11:I18)</f>
        <v>29.973000000000003</v>
      </c>
      <c r="J19" s="33">
        <f>SUM(J11:J18)</f>
        <v>134.3015</v>
      </c>
    </row>
    <row r="20" spans="1:10" ht="15.75" thickBot="1" x14ac:dyDescent="0.3">
      <c r="A20" s="13"/>
      <c r="B20" s="25"/>
      <c r="C20" s="26"/>
      <c r="D20" s="14"/>
      <c r="E20" s="30"/>
      <c r="F20" s="42"/>
      <c r="G20" s="43"/>
      <c r="H20" s="44"/>
      <c r="I20" s="44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2023-11-20T05:24:58Z</dcterms:modified>
</cp:coreProperties>
</file>