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H20" i="1"/>
  <c r="J16" i="1"/>
  <c r="I16" i="1"/>
  <c r="H16" i="1"/>
  <c r="G16" i="1"/>
  <c r="J13" i="1"/>
  <c r="I13" i="1"/>
  <c r="H13" i="1"/>
  <c r="G13" i="1"/>
  <c r="J12" i="1"/>
  <c r="J20" i="1" s="1"/>
  <c r="I12" i="1"/>
  <c r="I20" i="1" s="1"/>
  <c r="H12" i="1"/>
  <c r="G12" i="1"/>
  <c r="G20" i="1" s="1"/>
  <c r="F12" i="1"/>
  <c r="F20" i="1" s="1"/>
  <c r="F10" i="1"/>
  <c r="J8" i="1"/>
  <c r="I8" i="1"/>
  <c r="H8" i="1"/>
  <c r="G8" i="1"/>
  <c r="J6" i="1"/>
  <c r="I6" i="1"/>
  <c r="H6" i="1"/>
  <c r="G6" i="1"/>
  <c r="J4" i="1"/>
  <c r="H4" i="1"/>
  <c r="G4" i="1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<sst xmlns="http://schemas.openxmlformats.org/spreadsheetml/2006/main" count="59" uniqueCount="49">
  <si>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</si>
  <si>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</si>
  <si>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</si>
  <si>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</si>
  <si>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</si>
  <si>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</si>
  <si>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</si>
  <si>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</si>
  <si>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</si>
  <si>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</si>
  <si>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</si>
  <si>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</si>
  <si>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</si>
  <si>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</si>
  <si>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</si>
  <si>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</si>
  <si>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</si>
  <si>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</si>
  <si>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</si>
  <si>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</si>
  <si>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</si>
  <si>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</si>
  <si>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</si>
  <si>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</si>
  <si>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</si>
  <si>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</si>
  <si>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фрукты</t>
  </si>
  <si>
    <t>акт</t>
  </si>
  <si>
    <t>сладкое</t>
  </si>
  <si>
    <t>Т. 32 сб.81г.</t>
  </si>
  <si>
    <t>Зелёный горошек</t>
  </si>
  <si>
    <t>№ 294 сб.2011г.</t>
  </si>
  <si>
    <t>Биточки из птицы</t>
  </si>
  <si>
    <t>№ 302 сб.2011г.</t>
  </si>
  <si>
    <t>Каша гречневая</t>
  </si>
  <si>
    <t>№ 1041 сб1981 г.</t>
  </si>
  <si>
    <t xml:space="preserve">Напиток апельсиновый </t>
  </si>
  <si>
    <t>Кекс "Столичный"</t>
  </si>
  <si>
    <t>Апельсин</t>
  </si>
  <si>
    <t>Кукуруза консервированная</t>
  </si>
  <si>
    <t>№ 102,241 сб.2011г.</t>
  </si>
  <si>
    <t xml:space="preserve">Суп карт. с фасолью,птицей отварной </t>
  </si>
  <si>
    <t>№ 235 сб.2011г.</t>
  </si>
  <si>
    <t>Шницель рыбный</t>
  </si>
  <si>
    <t>№ 312 сб.2011г.</t>
  </si>
  <si>
    <t>Картофельное пюре</t>
  </si>
  <si>
    <t>№ 388 сб.2011г.</t>
  </si>
  <si>
    <t>Напиток из шиповника</t>
  </si>
  <si>
    <t>2023-11-16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</si>
</sst>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5" fillId="0" borderId="15" xfId="0" applyFont="1" applyBorder="1"/>
    <xf numFmtId="0" fontId="1" fillId="2" borderId="16" xfId="0" applyFont="1" applyFill="1" applyBorder="1"/>
    <xf numFmtId="2" fontId="1" fillId="2" borderId="17" xfId="0" applyNumberFormat="1" applyFont="1" applyFill="1" applyBorder="1" applyAlignment="1">
      <alignment horizontal="left"/>
    </xf>
    <xf numFmtId="0" fontId="4" fillId="2" borderId="14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164" fontId="4" fillId="2" borderId="14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0" fontId="5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4" fillId="2" borderId="12" xfId="2" applyNumberFormat="1" applyFont="1" applyFill="1" applyBorder="1" applyAlignment="1">
      <alignment horizontal="center"/>
    </xf>
    <xf numFmtId="2" fontId="4" fillId="2" borderId="12" xfId="1" applyNumberFormat="1" applyFont="1" applyFill="1" applyBorder="1" applyAlignment="1"/>
    <xf numFmtId="0" fontId="4" fillId="2" borderId="1" xfId="0" applyFont="1" applyFill="1" applyBorder="1"/>
    <xf numFmtId="0" fontId="4" fillId="2" borderId="1" xfId="2" applyNumberFormat="1" applyFont="1" applyFill="1" applyBorder="1" applyAlignment="1">
      <alignment horizontal="center"/>
    </xf>
    <xf numFmtId="0" fontId="1" fillId="2" borderId="22" xfId="0" applyFont="1" applyFill="1" applyBorder="1"/>
    <xf numFmtId="2" fontId="1" fillId="2" borderId="3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4" fillId="2" borderId="23" xfId="2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0" borderId="19" xfId="0" applyFont="1" applyBorder="1"/>
    <xf numFmtId="0" fontId="1" fillId="2" borderId="24" xfId="0" applyFont="1" applyFill="1" applyBorder="1"/>
    <xf numFmtId="0" fontId="1" fillId="2" borderId="25" xfId="0" applyFont="1" applyFill="1" applyBorder="1"/>
    <xf numFmtId="0" fontId="4" fillId="2" borderId="23" xfId="1" applyFont="1" applyFill="1" applyBorder="1"/>
    <xf numFmtId="164" fontId="4" fillId="2" borderId="26" xfId="0" applyNumberFormat="1" applyFont="1" applyFill="1" applyBorder="1" applyAlignment="1">
      <alignment vertical="center"/>
    </xf>
    <xf numFmtId="2" fontId="4" fillId="2" borderId="23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0" fontId="1" fillId="0" borderId="28" xfId="0" applyFont="1" applyBorder="1"/>
    <xf numFmtId="0" fontId="1" fillId="2" borderId="29" xfId="0" applyFont="1" applyFill="1" applyBorder="1"/>
    <xf numFmtId="0" fontId="1" fillId="2" borderId="30" xfId="0" applyFont="1" applyFill="1" applyBorder="1"/>
    <xf numFmtId="0" fontId="4" fillId="2" borderId="31" xfId="1" applyFont="1" applyFill="1" applyBorder="1"/>
    <xf numFmtId="0" fontId="1" fillId="2" borderId="31" xfId="0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2" fontId="4" fillId="2" borderId="32" xfId="0" applyNumberFormat="1" applyFont="1" applyFill="1" applyBorder="1" applyAlignment="1"/>
    <xf numFmtId="2" fontId="4" fillId="2" borderId="31" xfId="0" applyNumberFormat="1" applyFont="1" applyFill="1" applyBorder="1" applyAlignment="1"/>
    <xf numFmtId="2" fontId="4" fillId="2" borderId="33" xfId="0" applyNumberFormat="1" applyFont="1" applyFill="1" applyBorder="1" applyAlignment="1"/>
    <xf numFmtId="0" fontId="4" fillId="2" borderId="12" xfId="0" applyFont="1" applyFill="1" applyBorder="1"/>
    <xf numFmtId="0" fontId="1" fillId="0" borderId="3" xfId="0" applyFont="1" applyBorder="1"/>
    <xf numFmtId="0" fontId="1" fillId="0" borderId="22" xfId="0" applyFont="1" applyBorder="1"/>
    <xf numFmtId="0" fontId="4" fillId="2" borderId="1" xfId="1" applyFont="1" applyFill="1" applyBorder="1" applyAlignment="1"/>
    <xf numFmtId="0" fontId="1" fillId="2" borderId="3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6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6" fillId="2" borderId="12" xfId="0" applyFont="1" applyFill="1" applyBorder="1"/>
    <xf numFmtId="0" fontId="6" fillId="0" borderId="12" xfId="0" applyFont="1" applyBorder="1"/>
    <xf numFmtId="0" fontId="1" fillId="0" borderId="5" xfId="0" applyFont="1" applyBorder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7" fillId="0" borderId="34" xfId="0" applyFont="1" applyBorder="1"/>
    <xf numFmtId="0" fontId="1" fillId="2" borderId="20" xfId="0" applyFont="1" applyFill="1" applyBorder="1"/>
    <xf numFmtId="165" fontId="4" fillId="2" borderId="1" xfId="1" applyNumberFormat="1" applyFont="1" applyFill="1" applyBorder="1"/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1" fillId="2" borderId="12" xfId="0" applyFont="1" applyFill="1" applyBorder="1"/>
    <xf numFmtId="164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48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ht="15.5" x14ac:dyDescent="0.35">
      <c r="A4" s="12" t="s">
        <v>14</v>
      </c>
      <c r="B4" s="69" t="s">
        <v>23</v>
      </c>
      <c r="C4" s="70" t="s">
        <v>29</v>
      </c>
      <c r="D4" s="53" t="s">
        <v>30</v>
      </c>
      <c r="E4" s="22">
        <v>50</v>
      </c>
      <c r="F4" s="23">
        <v>14.09</v>
      </c>
      <c r="G4" s="29">
        <f>35*0.5</f>
        <v>17.5</v>
      </c>
      <c r="H4" s="29">
        <f>3*0.5</f>
        <v>1.5</v>
      </c>
      <c r="I4" s="29">
        <v>0</v>
      </c>
      <c r="J4" s="30">
        <f>6*0.5</f>
        <v>3</v>
      </c>
    </row>
    <row r="5" spans="1:10" x14ac:dyDescent="0.35">
      <c r="A5" s="19"/>
      <c r="B5" s="20" t="s">
        <v>22</v>
      </c>
      <c r="C5" s="57" t="s">
        <v>31</v>
      </c>
      <c r="D5" s="24" t="s">
        <v>32</v>
      </c>
      <c r="E5" s="25">
        <v>90</v>
      </c>
      <c r="F5" s="28">
        <v>34.94</v>
      </c>
      <c r="G5" s="10">
        <v>127.1</v>
      </c>
      <c r="H5" s="10">
        <v>14.4</v>
      </c>
      <c r="I5" s="10">
        <v>3.3</v>
      </c>
      <c r="J5" s="11">
        <v>10.1</v>
      </c>
    </row>
    <row r="6" spans="1:10" x14ac:dyDescent="0.35">
      <c r="A6" s="19"/>
      <c r="B6" s="55" t="s">
        <v>25</v>
      </c>
      <c r="C6" s="71" t="s">
        <v>33</v>
      </c>
      <c r="D6" s="58" t="s">
        <v>34</v>
      </c>
      <c r="E6" s="25">
        <v>150</v>
      </c>
      <c r="F6" s="28">
        <v>10.79</v>
      </c>
      <c r="G6" s="10">
        <f>1625*0.15</f>
        <v>243.75</v>
      </c>
      <c r="H6" s="10">
        <f>57.32*0.15</f>
        <v>8.597999999999999</v>
      </c>
      <c r="I6" s="10">
        <f>40.62*0.15</f>
        <v>6.0929999999999991</v>
      </c>
      <c r="J6" s="11">
        <f>257.61*0.15</f>
        <v>38.641500000000001</v>
      </c>
    </row>
    <row r="7" spans="1:10" x14ac:dyDescent="0.35">
      <c r="A7" s="19"/>
      <c r="B7" s="55" t="s">
        <v>15</v>
      </c>
      <c r="C7" s="54" t="s">
        <v>35</v>
      </c>
      <c r="D7" s="72" t="s">
        <v>36</v>
      </c>
      <c r="E7" s="32">
        <v>200</v>
      </c>
      <c r="F7" s="34">
        <v>7.76</v>
      </c>
      <c r="G7" s="10">
        <v>105.22</v>
      </c>
      <c r="H7" s="73">
        <v>0.2</v>
      </c>
      <c r="I7" s="73">
        <v>0</v>
      </c>
      <c r="J7" s="74">
        <v>25.73</v>
      </c>
    </row>
    <row r="8" spans="1:10" x14ac:dyDescent="0.35">
      <c r="A8" s="19"/>
      <c r="B8" s="26" t="s">
        <v>28</v>
      </c>
      <c r="C8" s="31" t="s">
        <v>18</v>
      </c>
      <c r="D8" s="24" t="s">
        <v>37</v>
      </c>
      <c r="E8" s="32">
        <v>75</v>
      </c>
      <c r="F8" s="28">
        <v>28</v>
      </c>
      <c r="G8" s="10">
        <f>440*0.75</f>
        <v>330</v>
      </c>
      <c r="H8" s="73">
        <f>6*0.75</f>
        <v>4.5</v>
      </c>
      <c r="I8" s="73">
        <f>20*0.75</f>
        <v>15</v>
      </c>
      <c r="J8" s="74">
        <f>58*0.75</f>
        <v>43.5</v>
      </c>
    </row>
    <row r="9" spans="1:10" x14ac:dyDescent="0.35">
      <c r="A9" s="19"/>
      <c r="B9" s="26" t="s">
        <v>17</v>
      </c>
      <c r="C9" s="31" t="s">
        <v>18</v>
      </c>
      <c r="D9" s="24" t="s">
        <v>19</v>
      </c>
      <c r="E9" s="33">
        <v>30</v>
      </c>
      <c r="F9" s="34">
        <v>2.84</v>
      </c>
      <c r="G9" s="35">
        <v>63</v>
      </c>
      <c r="H9" s="35">
        <v>1.8</v>
      </c>
      <c r="I9" s="35">
        <v>0.3</v>
      </c>
      <c r="J9" s="36">
        <v>12.9</v>
      </c>
    </row>
    <row r="10" spans="1:10" x14ac:dyDescent="0.35">
      <c r="A10" s="37"/>
      <c r="B10" s="38"/>
      <c r="C10" s="39"/>
      <c r="D10" s="40"/>
      <c r="E10" s="32">
        <f>SUM(E4:E9)</f>
        <v>595</v>
      </c>
      <c r="F10" s="34">
        <f>SUM(F4:F9)</f>
        <v>98.42</v>
      </c>
      <c r="G10" s="41">
        <v>771.6</v>
      </c>
      <c r="H10" s="42">
        <v>18.690000000000001</v>
      </c>
      <c r="I10" s="42">
        <v>13.93</v>
      </c>
      <c r="J10" s="43">
        <v>129.1</v>
      </c>
    </row>
    <row r="11" spans="1:10" ht="15" thickBot="1" x14ac:dyDescent="0.4">
      <c r="A11" s="44"/>
      <c r="B11" s="45"/>
      <c r="C11" s="46"/>
      <c r="D11" s="47"/>
      <c r="E11" s="48"/>
      <c r="F11" s="49"/>
      <c r="G11" s="50"/>
      <c r="H11" s="51"/>
      <c r="I11" s="51"/>
      <c r="J11" s="52"/>
    </row>
    <row r="12" spans="1:10" x14ac:dyDescent="0.35">
      <c r="A12" s="19" t="s">
        <v>9</v>
      </c>
      <c r="B12" s="13" t="s">
        <v>26</v>
      </c>
      <c r="C12" s="14" t="s">
        <v>27</v>
      </c>
      <c r="D12" s="75" t="s">
        <v>38</v>
      </c>
      <c r="E12" s="15">
        <v>394</v>
      </c>
      <c r="F12" s="16">
        <f>0.394*238</f>
        <v>93.772000000000006</v>
      </c>
      <c r="G12" s="17">
        <f>43*3.94</f>
        <v>169.42</v>
      </c>
      <c r="H12" s="17">
        <f>0.9*3.94</f>
        <v>3.5459999999999998</v>
      </c>
      <c r="I12" s="17">
        <f>0.2*3.94</f>
        <v>0.78800000000000003</v>
      </c>
      <c r="J12" s="18">
        <f>0.8*3.94</f>
        <v>3.1520000000000001</v>
      </c>
    </row>
    <row r="13" spans="1:10" x14ac:dyDescent="0.35">
      <c r="A13" s="19"/>
      <c r="B13" s="76" t="s">
        <v>23</v>
      </c>
      <c r="C13" s="21" t="s">
        <v>29</v>
      </c>
      <c r="D13" s="77" t="s">
        <v>39</v>
      </c>
      <c r="E13" s="78">
        <v>75</v>
      </c>
      <c r="F13" s="28">
        <v>24.17</v>
      </c>
      <c r="G13" s="10">
        <f>58*0.75</f>
        <v>43.5</v>
      </c>
      <c r="H13" s="10">
        <f>9*0.75</f>
        <v>6.75</v>
      </c>
      <c r="I13" s="10">
        <f>0.6*0.75</f>
        <v>0.44999999999999996</v>
      </c>
      <c r="J13" s="10">
        <f>9.9*0.75</f>
        <v>7.4250000000000007</v>
      </c>
    </row>
    <row r="14" spans="1:10" x14ac:dyDescent="0.35">
      <c r="A14" s="19"/>
      <c r="B14" s="20" t="s">
        <v>20</v>
      </c>
      <c r="C14" s="54" t="s">
        <v>40</v>
      </c>
      <c r="D14" s="53" t="s">
        <v>41</v>
      </c>
      <c r="E14" s="22">
        <v>225</v>
      </c>
      <c r="F14" s="23">
        <v>34.18</v>
      </c>
      <c r="G14" s="29">
        <v>146.19999999999999</v>
      </c>
      <c r="H14" s="29">
        <v>8</v>
      </c>
      <c r="I14" s="29">
        <v>8.8000000000000007</v>
      </c>
      <c r="J14" s="30">
        <v>7.3</v>
      </c>
    </row>
    <row r="15" spans="1:10" x14ac:dyDescent="0.35">
      <c r="A15" s="19"/>
      <c r="B15" s="20" t="s">
        <v>24</v>
      </c>
      <c r="C15" s="57" t="s">
        <v>42</v>
      </c>
      <c r="D15" s="79" t="s">
        <v>43</v>
      </c>
      <c r="E15" s="25">
        <v>100</v>
      </c>
      <c r="F15" s="23">
        <v>29.91</v>
      </c>
      <c r="G15" s="10">
        <v>183.33</v>
      </c>
      <c r="H15" s="10">
        <v>17.600000000000001</v>
      </c>
      <c r="I15" s="10">
        <v>6.8</v>
      </c>
      <c r="J15" s="10">
        <v>4.3</v>
      </c>
    </row>
    <row r="16" spans="1:10" x14ac:dyDescent="0.35">
      <c r="A16" s="19"/>
      <c r="B16" s="55" t="s">
        <v>25</v>
      </c>
      <c r="C16" s="54" t="s">
        <v>44</v>
      </c>
      <c r="D16" s="24" t="s">
        <v>45</v>
      </c>
      <c r="E16" s="25">
        <v>150</v>
      </c>
      <c r="F16" s="28">
        <v>15.76</v>
      </c>
      <c r="G16" s="10">
        <f>194.4/0.2*0.15</f>
        <v>145.79999999999998</v>
      </c>
      <c r="H16" s="10">
        <f>4.13/0.2*0.15</f>
        <v>3.0974999999999997</v>
      </c>
      <c r="I16" s="10">
        <f>8/0.2*0.15</f>
        <v>6</v>
      </c>
      <c r="J16" s="11">
        <f>9.1/0.2*0.15</f>
        <v>6.8249999999999984</v>
      </c>
    </row>
    <row r="17" spans="1:10" x14ac:dyDescent="0.35">
      <c r="A17" s="19"/>
      <c r="B17" s="26" t="s">
        <v>15</v>
      </c>
      <c r="C17" s="27" t="s">
        <v>46</v>
      </c>
      <c r="D17" s="80" t="s">
        <v>47</v>
      </c>
      <c r="E17" s="22">
        <v>200</v>
      </c>
      <c r="F17" s="23">
        <v>10.5</v>
      </c>
      <c r="G17" s="81">
        <v>105.22</v>
      </c>
      <c r="H17" s="82">
        <v>0.2</v>
      </c>
      <c r="I17" s="82">
        <v>0</v>
      </c>
      <c r="J17" s="83">
        <v>25.73</v>
      </c>
    </row>
    <row r="18" spans="1:10" x14ac:dyDescent="0.35">
      <c r="A18" s="19"/>
      <c r="B18" s="26" t="s">
        <v>17</v>
      </c>
      <c r="C18" s="31" t="s">
        <v>18</v>
      </c>
      <c r="D18" s="24" t="s">
        <v>19</v>
      </c>
      <c r="E18" s="32">
        <v>30</v>
      </c>
      <c r="F18" s="56">
        <v>2.84</v>
      </c>
      <c r="G18" s="10">
        <v>63</v>
      </c>
      <c r="H18" s="10">
        <v>1.8</v>
      </c>
      <c r="I18" s="10">
        <v>0.3</v>
      </c>
      <c r="J18" s="10">
        <v>12.9</v>
      </c>
    </row>
    <row r="19" spans="1:10" x14ac:dyDescent="0.35">
      <c r="A19" s="19"/>
      <c r="B19" s="26" t="s">
        <v>17</v>
      </c>
      <c r="C19" s="57" t="s">
        <v>18</v>
      </c>
      <c r="D19" s="58" t="s">
        <v>21</v>
      </c>
      <c r="E19" s="33">
        <v>30</v>
      </c>
      <c r="F19" s="34">
        <v>2.81</v>
      </c>
      <c r="G19" s="59">
        <v>57</v>
      </c>
      <c r="H19" s="60">
        <v>1.8</v>
      </c>
      <c r="I19" s="60">
        <v>0.3</v>
      </c>
      <c r="J19" s="61">
        <v>11.4</v>
      </c>
    </row>
    <row r="20" spans="1:10" x14ac:dyDescent="0.35">
      <c r="A20" s="19"/>
      <c r="B20" s="38"/>
      <c r="C20" s="39"/>
      <c r="D20" s="40"/>
      <c r="E20" s="33">
        <f>SUM(E12:E19)</f>
        <v>1204</v>
      </c>
      <c r="F20" s="62">
        <f>SUM(F12:F19)</f>
        <v>213.94200000000001</v>
      </c>
      <c r="G20" s="63">
        <f>SUM(G12:G19)</f>
        <v>913.47</v>
      </c>
      <c r="H20" s="64">
        <f>SUM(H12:H19)</f>
        <v>42.793499999999995</v>
      </c>
      <c r="I20" s="64">
        <f>SUM(I12:I19)</f>
        <v>23.438000000000002</v>
      </c>
      <c r="J20" s="65">
        <f>SUM(J12:J19)</f>
        <v>79.032000000000011</v>
      </c>
    </row>
    <row r="21" spans="1:10" ht="15" thickBot="1" x14ac:dyDescent="0.4">
      <c r="A21" s="44"/>
      <c r="B21" s="45"/>
      <c r="C21" s="46"/>
      <c r="D21" s="47"/>
      <c r="E21" s="48"/>
      <c r="F21" s="49"/>
      <c r="G21" s="50"/>
      <c r="H21" s="51"/>
      <c r="I21" s="51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2023-11-15T16:35:03Z</dcterms:modified>
</cp:coreProperties>
</file>