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J19" i="1"/>
  <c r="I19" i="1"/>
  <c r="J11" i="1"/>
  <c r="I11" i="1"/>
  <c r="H11" i="1"/>
  <c r="H19" i="1" s="1"/>
  <c r="G11" i="1"/>
  <c r="G19" i="1" s="1"/>
  <c r="F11" i="1"/>
  <c r="F19" i="1" s="1"/>
  <c r="J7" i="1"/>
  <c r="J6" i="1"/>
  <c r="I6" i="1"/>
  <c r="H6" i="1"/>
  <c r="H9" i="1" s="1"/>
  <c r="G6" i="1"/>
  <c r="G9" i="1" s="1"/>
  <c r="J4" i="1"/>
  <c r="I4" i="1"/>
  <c r="H4" i="1"/>
  <c r="G4" i="1"/>
  <c r="F4" i="1"/>
  <c r="F9" i="1" s="1"/>
  <c r="I9" i="1" l="1"/>
  <c r="J9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<sst xmlns="http://schemas.openxmlformats.org/spreadsheetml/2006/main" count="56" uniqueCount="46">
  <si>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</si>
  <si>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</si>
  <si>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</si>
  <si>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</si>
  <si>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</si>
  <si>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</si>
  <si>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</si>
  <si>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</si>
  <si>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</si>
  <si>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</si>
  <si>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</si>
  <si>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</si>
  <si>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</si>
  <si>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</si>
  <si>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</si>
  <si>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</si>
  <si>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</si>
  <si>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</si>
  <si>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</si>
  <si>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</si>
  <si>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</si>
  <si>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</si>
  <si>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</si>
  <si>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фрукты</t>
  </si>
  <si>
    <t>акт</t>
  </si>
  <si>
    <t>2 блюдо</t>
  </si>
  <si>
    <t>закуска</t>
  </si>
  <si>
    <t>Банан</t>
  </si>
  <si>
    <t>№ 260 сб.2011г.</t>
  </si>
  <si>
    <t>Гуляш из говядины</t>
  </si>
  <si>
    <t>гарнир</t>
  </si>
  <si>
    <t>№ 302 сб.2011г.</t>
  </si>
  <si>
    <t>Каша гречневая</t>
  </si>
  <si>
    <t>№ 54-2гн-2020</t>
  </si>
  <si>
    <t>Чай с сахаром</t>
  </si>
  <si>
    <t>№ 21 сб.2011г.</t>
  </si>
  <si>
    <t>Салат из консервированных огурцов</t>
  </si>
  <si>
    <t>№ 88,241 сб.2011г.</t>
  </si>
  <si>
    <t>Щи с укропом, говядиной отварной</t>
  </si>
  <si>
    <t>№ 269 сб.2011г.</t>
  </si>
  <si>
    <t>Тефтели из свинины с соусом сметанным</t>
  </si>
  <si>
    <t>№ 309 сб.2011г.</t>
  </si>
  <si>
    <t>Макаронные изделия отварные</t>
  </si>
  <si>
    <t>№ 342 сб.2011г.</t>
  </si>
  <si>
    <t xml:space="preserve">Компот из свежих яблок </t>
  </si>
  <si>
    <t>2023-11-10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</si>
</sst>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4" fillId="2" borderId="19" xfId="2" applyNumberFormat="1" applyFont="1" applyFill="1" applyBorder="1" applyAlignment="1">
      <alignment horizontal="center"/>
    </xf>
    <xf numFmtId="0" fontId="1" fillId="0" borderId="18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7" xfId="0" applyFont="1" applyBorder="1"/>
    <xf numFmtId="0" fontId="4" fillId="2" borderId="22" xfId="2" applyNumberFormat="1" applyFont="1" applyFill="1" applyBorder="1" applyAlignment="1">
      <alignment horizontal="center"/>
    </xf>
    <xf numFmtId="0" fontId="5" fillId="0" borderId="16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23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2" borderId="26" xfId="0" applyFont="1" applyFill="1" applyBorder="1"/>
    <xf numFmtId="0" fontId="1" fillId="2" borderId="27" xfId="0" applyFont="1" applyFill="1" applyBorder="1"/>
    <xf numFmtId="0" fontId="1" fillId="2" borderId="19" xfId="0" applyFont="1" applyFill="1" applyBorder="1" applyAlignment="1">
      <alignment horizontal="center"/>
    </xf>
    <xf numFmtId="0" fontId="1" fillId="0" borderId="17" xfId="0" applyFont="1" applyBorder="1"/>
    <xf numFmtId="164" fontId="4" fillId="2" borderId="20" xfId="0" applyNumberFormat="1" applyFont="1" applyFill="1" applyBorder="1" applyAlignment="1"/>
    <xf numFmtId="164" fontId="4" fillId="2" borderId="19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1" fillId="2" borderId="11" xfId="0" applyFont="1" applyFill="1" applyBorder="1"/>
    <xf numFmtId="0" fontId="4" fillId="0" borderId="1" xfId="0" applyFont="1" applyBorder="1"/>
    <xf numFmtId="0" fontId="4" fillId="2" borderId="19" xfId="1" applyFont="1" applyFill="1" applyBorder="1"/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164" fontId="4" fillId="0" borderId="4" xfId="0" applyNumberFormat="1" applyFont="1" applyFill="1" applyBorder="1" applyAlignment="1">
      <alignment horizontal="right"/>
    </xf>
    <xf numFmtId="0" fontId="1" fillId="2" borderId="28" xfId="0" applyFont="1" applyFill="1" applyBorder="1"/>
    <xf numFmtId="2" fontId="1" fillId="2" borderId="30" xfId="0" applyNumberFormat="1" applyFont="1" applyFill="1" applyBorder="1" applyAlignment="1">
      <alignment horizontal="left"/>
    </xf>
    <xf numFmtId="164" fontId="4" fillId="2" borderId="31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0" fontId="4" fillId="2" borderId="22" xfId="0" applyFont="1" applyFill="1" applyBorder="1"/>
    <xf numFmtId="0" fontId="1" fillId="0" borderId="3" xfId="0" applyFont="1" applyBorder="1"/>
    <xf numFmtId="0" fontId="4" fillId="2" borderId="31" xfId="0" applyFont="1" applyFill="1" applyBorder="1"/>
    <xf numFmtId="0" fontId="4" fillId="2" borderId="31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0" fontId="1" fillId="0" borderId="11" xfId="0" applyFont="1" applyBorder="1"/>
    <xf numFmtId="164" fontId="4" fillId="0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7" xfId="0" applyFont="1" applyBorder="1"/>
    <xf numFmtId="2" fontId="4" fillId="2" borderId="1" xfId="1" applyNumberFormat="1" applyFont="1" applyFill="1" applyBorder="1"/>
    <xf numFmtId="0" fontId="1" fillId="0" borderId="12" xfId="0" applyFont="1" applyBorder="1"/>
    <xf numFmtId="2" fontId="1" fillId="0" borderId="3" xfId="0" applyNumberFormat="1" applyFont="1" applyFill="1" applyBorder="1" applyAlignment="1">
      <alignment horizontal="left"/>
    </xf>
    <xf numFmtId="164" fontId="4" fillId="2" borderId="20" xfId="0" applyNumberFormat="1" applyFont="1" applyFill="1" applyBorder="1" applyAlignment="1">
      <alignment vertical="center"/>
    </xf>
    <xf numFmtId="2" fontId="4" fillId="2" borderId="19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0" fontId="1" fillId="2" borderId="25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/>
    <xf numFmtId="49" fontId="1" fillId="2" borderId="0" xfId="0" applyNumberFormat="1" applyFont="1" applyFill="1" applyBorder="1"/>
    <xf numFmtId="0" fontId="0" fillId="0" borderId="0" xfId="0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90" zoomScaleNormal="90" workbookViewId="0">
      <selection activeCell="E10" sqref="E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1" x14ac:dyDescent="0.35">
      <c r="A1" s="1" t="s">
        <v>0</v>
      </c>
      <c r="B1" s="80" t="s">
        <v>13</v>
      </c>
      <c r="C1" s="81"/>
      <c r="D1" s="82"/>
      <c r="E1" s="1" t="s">
        <v>10</v>
      </c>
      <c r="F1" s="2"/>
      <c r="G1" s="1"/>
      <c r="H1" s="1"/>
      <c r="I1" s="1" t="s">
        <v>1</v>
      </c>
      <c r="J1" s="78" t="s">
        <v>45</v>
      </c>
      <c r="K1" s="79"/>
    </row>
    <row r="2" spans="1:11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4">
      <c r="A3" s="3" t="s">
        <v>16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1" x14ac:dyDescent="0.35">
      <c r="A4" s="16" t="s">
        <v>14</v>
      </c>
      <c r="B4" s="50" t="s">
        <v>23</v>
      </c>
      <c r="C4" s="51" t="s">
        <v>24</v>
      </c>
      <c r="D4" s="56" t="s">
        <v>27</v>
      </c>
      <c r="E4" s="57">
        <v>220</v>
      </c>
      <c r="F4" s="58">
        <f>0.22*270</f>
        <v>59.4</v>
      </c>
      <c r="G4" s="52">
        <f>96*2.7</f>
        <v>259.20000000000005</v>
      </c>
      <c r="H4" s="52">
        <f>1.5*2.7</f>
        <v>4.0500000000000007</v>
      </c>
      <c r="I4" s="52">
        <f>0.5*2.7</f>
        <v>1.35</v>
      </c>
      <c r="J4" s="53">
        <f>21*2.7</f>
        <v>56.7</v>
      </c>
    </row>
    <row r="5" spans="1:11" x14ac:dyDescent="0.35">
      <c r="A5" s="14"/>
      <c r="B5" s="36" t="s">
        <v>22</v>
      </c>
      <c r="C5" s="65" t="s">
        <v>28</v>
      </c>
      <c r="D5" s="48" t="s">
        <v>29</v>
      </c>
      <c r="E5" s="9">
        <v>165</v>
      </c>
      <c r="F5" s="66">
        <v>89.26</v>
      </c>
      <c r="G5" s="63">
        <v>345</v>
      </c>
      <c r="H5" s="63">
        <v>12</v>
      </c>
      <c r="I5" s="63">
        <v>33</v>
      </c>
      <c r="J5" s="64">
        <v>0</v>
      </c>
    </row>
    <row r="6" spans="1:11" x14ac:dyDescent="0.35">
      <c r="A6" s="14"/>
      <c r="B6" s="67" t="s">
        <v>30</v>
      </c>
      <c r="C6" s="65" t="s">
        <v>31</v>
      </c>
      <c r="D6" s="48" t="s">
        <v>32</v>
      </c>
      <c r="E6" s="9">
        <v>150</v>
      </c>
      <c r="F6" s="20">
        <v>10.65</v>
      </c>
      <c r="G6" s="28">
        <f>1625*0.15</f>
        <v>243.75</v>
      </c>
      <c r="H6" s="28">
        <f>57.32*0.15</f>
        <v>8.597999999999999</v>
      </c>
      <c r="I6" s="28">
        <f>40.62*0.15</f>
        <v>6.0929999999999991</v>
      </c>
      <c r="J6" s="49">
        <f>257.61*0.15</f>
        <v>38.641500000000001</v>
      </c>
    </row>
    <row r="7" spans="1:11" x14ac:dyDescent="0.35">
      <c r="A7" s="14"/>
      <c r="B7" s="67" t="s">
        <v>15</v>
      </c>
      <c r="C7" s="68" t="s">
        <v>33</v>
      </c>
      <c r="D7" s="37" t="s">
        <v>34</v>
      </c>
      <c r="E7" s="9">
        <v>200</v>
      </c>
      <c r="F7" s="20">
        <v>1.41</v>
      </c>
      <c r="G7" s="61">
        <v>27.9</v>
      </c>
      <c r="H7" s="61">
        <v>0.3</v>
      </c>
      <c r="I7" s="61">
        <v>0.02</v>
      </c>
      <c r="J7" s="62">
        <f>6.7/0.21*0.16</f>
        <v>5.1047619047619053</v>
      </c>
    </row>
    <row r="8" spans="1:11" x14ac:dyDescent="0.35">
      <c r="A8" s="32"/>
      <c r="B8" s="24" t="s">
        <v>17</v>
      </c>
      <c r="C8" s="25" t="s">
        <v>18</v>
      </c>
      <c r="D8" s="13" t="s">
        <v>19</v>
      </c>
      <c r="E8" s="10">
        <v>30</v>
      </c>
      <c r="F8" s="18">
        <v>2.84</v>
      </c>
      <c r="G8" s="21">
        <v>63</v>
      </c>
      <c r="H8" s="21">
        <v>1.8</v>
      </c>
      <c r="I8" s="21">
        <v>0.3</v>
      </c>
      <c r="J8" s="22">
        <v>12.9</v>
      </c>
    </row>
    <row r="9" spans="1:11" x14ac:dyDescent="0.35">
      <c r="A9" s="32"/>
      <c r="B9" s="29"/>
      <c r="C9" s="30"/>
      <c r="D9" s="38"/>
      <c r="E9" s="10">
        <f t="shared" ref="E9:J9" si="0">SUM(E4:E8)</f>
        <v>765</v>
      </c>
      <c r="F9" s="17">
        <f t="shared" si="0"/>
        <v>163.56</v>
      </c>
      <c r="G9" s="69">
        <f t="shared" si="0"/>
        <v>938.85</v>
      </c>
      <c r="H9" s="70">
        <f t="shared" si="0"/>
        <v>26.748000000000001</v>
      </c>
      <c r="I9" s="70">
        <f t="shared" si="0"/>
        <v>40.762999999999998</v>
      </c>
      <c r="J9" s="71">
        <f t="shared" si="0"/>
        <v>113.3462619047619</v>
      </c>
    </row>
    <row r="10" spans="1:11" ht="15" thickBot="1" x14ac:dyDescent="0.4">
      <c r="A10" s="11"/>
      <c r="B10" s="26"/>
      <c r="C10" s="27"/>
      <c r="D10" s="12"/>
      <c r="E10" s="23"/>
      <c r="F10" s="44"/>
      <c r="G10" s="45"/>
      <c r="H10" s="46"/>
      <c r="I10" s="46"/>
      <c r="J10" s="47"/>
    </row>
    <row r="11" spans="1:11" x14ac:dyDescent="0.35">
      <c r="A11" s="16" t="s">
        <v>9</v>
      </c>
      <c r="B11" s="50" t="s">
        <v>23</v>
      </c>
      <c r="C11" s="51" t="s">
        <v>24</v>
      </c>
      <c r="D11" s="56" t="s">
        <v>27</v>
      </c>
      <c r="E11" s="57">
        <v>220</v>
      </c>
      <c r="F11" s="58">
        <f>0.22*270</f>
        <v>59.4</v>
      </c>
      <c r="G11" s="52">
        <f>96*2.7</f>
        <v>259.20000000000005</v>
      </c>
      <c r="H11" s="52">
        <f>1.5*2.7</f>
        <v>4.0500000000000007</v>
      </c>
      <c r="I11" s="52">
        <f>0.5*2.7</f>
        <v>1.35</v>
      </c>
      <c r="J11" s="53">
        <f>21*2.7</f>
        <v>56.7</v>
      </c>
    </row>
    <row r="12" spans="1:11" x14ac:dyDescent="0.35">
      <c r="A12" s="14"/>
      <c r="B12" s="59" t="s">
        <v>26</v>
      </c>
      <c r="C12" s="55" t="s">
        <v>35</v>
      </c>
      <c r="D12" s="54" t="s">
        <v>36</v>
      </c>
      <c r="E12" s="15">
        <v>75</v>
      </c>
      <c r="F12" s="19">
        <v>21.56</v>
      </c>
      <c r="G12" s="72">
        <v>47.8</v>
      </c>
      <c r="H12" s="72">
        <v>0.6</v>
      </c>
      <c r="I12" s="72">
        <v>4</v>
      </c>
      <c r="J12" s="73">
        <v>2</v>
      </c>
    </row>
    <row r="13" spans="1:11" x14ac:dyDescent="0.35">
      <c r="A13" s="14"/>
      <c r="B13" s="36" t="s">
        <v>20</v>
      </c>
      <c r="C13" s="74" t="s">
        <v>37</v>
      </c>
      <c r="D13" s="54" t="s">
        <v>38</v>
      </c>
      <c r="E13" s="15">
        <v>227</v>
      </c>
      <c r="F13" s="19">
        <v>24.05</v>
      </c>
      <c r="G13" s="28">
        <v>141.5</v>
      </c>
      <c r="H13" s="28">
        <v>8.1999999999999993</v>
      </c>
      <c r="I13" s="28">
        <v>8.6999999999999993</v>
      </c>
      <c r="J13" s="49">
        <v>6.3</v>
      </c>
    </row>
    <row r="14" spans="1:11" x14ac:dyDescent="0.35">
      <c r="A14" s="14"/>
      <c r="B14" s="36" t="s">
        <v>25</v>
      </c>
      <c r="C14" s="55" t="s">
        <v>39</v>
      </c>
      <c r="D14" s="37" t="s">
        <v>40</v>
      </c>
      <c r="E14" s="9">
        <v>165</v>
      </c>
      <c r="F14" s="19">
        <v>41.28</v>
      </c>
      <c r="G14" s="63">
        <v>177.75</v>
      </c>
      <c r="H14" s="75">
        <v>12.3</v>
      </c>
      <c r="I14" s="75">
        <v>10.95</v>
      </c>
      <c r="J14" s="76">
        <v>7.5</v>
      </c>
    </row>
    <row r="15" spans="1:11" x14ac:dyDescent="0.35">
      <c r="A15" s="14"/>
      <c r="B15" s="67" t="s">
        <v>30</v>
      </c>
      <c r="C15" s="55" t="s">
        <v>41</v>
      </c>
      <c r="D15" s="13" t="s">
        <v>42</v>
      </c>
      <c r="E15" s="9">
        <v>150</v>
      </c>
      <c r="F15" s="20">
        <v>9.43</v>
      </c>
      <c r="G15" s="61">
        <v>202</v>
      </c>
      <c r="H15" s="28">
        <v>5.3</v>
      </c>
      <c r="I15" s="28">
        <v>5.5</v>
      </c>
      <c r="J15" s="49">
        <v>32.700000000000003</v>
      </c>
    </row>
    <row r="16" spans="1:11" x14ac:dyDescent="0.35">
      <c r="A16" s="14"/>
      <c r="B16" s="67" t="s">
        <v>15</v>
      </c>
      <c r="C16" s="65" t="s">
        <v>43</v>
      </c>
      <c r="D16" s="37" t="s">
        <v>44</v>
      </c>
      <c r="E16" s="9">
        <v>200</v>
      </c>
      <c r="F16" s="17">
        <v>10.1</v>
      </c>
      <c r="G16" s="60">
        <v>114.6</v>
      </c>
      <c r="H16" s="60">
        <v>0.1</v>
      </c>
      <c r="I16" s="60">
        <v>0.1</v>
      </c>
      <c r="J16" s="77">
        <v>27.9</v>
      </c>
    </row>
    <row r="17" spans="1:10" x14ac:dyDescent="0.35">
      <c r="A17" s="14"/>
      <c r="B17" s="24" t="s">
        <v>17</v>
      </c>
      <c r="C17" s="25" t="s">
        <v>18</v>
      </c>
      <c r="D17" s="13" t="s">
        <v>19</v>
      </c>
      <c r="E17" s="10">
        <v>30</v>
      </c>
      <c r="F17" s="18">
        <v>2.84</v>
      </c>
      <c r="G17" s="21">
        <v>63</v>
      </c>
      <c r="H17" s="21">
        <v>1.8</v>
      </c>
      <c r="I17" s="21">
        <v>0.3</v>
      </c>
      <c r="J17" s="22">
        <v>12.9</v>
      </c>
    </row>
    <row r="18" spans="1:10" x14ac:dyDescent="0.35">
      <c r="A18" s="14"/>
      <c r="B18" s="24" t="s">
        <v>17</v>
      </c>
      <c r="C18" s="39" t="s">
        <v>18</v>
      </c>
      <c r="D18" s="48" t="s">
        <v>21</v>
      </c>
      <c r="E18" s="31">
        <v>30</v>
      </c>
      <c r="F18" s="17">
        <v>2.81</v>
      </c>
      <c r="G18" s="40">
        <v>57</v>
      </c>
      <c r="H18" s="41">
        <v>1.8</v>
      </c>
      <c r="I18" s="41">
        <v>0.3</v>
      </c>
      <c r="J18" s="42">
        <v>11.4</v>
      </c>
    </row>
    <row r="19" spans="1:10" x14ac:dyDescent="0.35">
      <c r="A19" s="14"/>
      <c r="B19" s="29"/>
      <c r="C19" s="30"/>
      <c r="D19" s="38"/>
      <c r="E19" s="31">
        <f t="shared" ref="E19:J19" si="1">SUM(E11:E18)</f>
        <v>1097</v>
      </c>
      <c r="F19" s="43">
        <f t="shared" si="1"/>
        <v>171.47</v>
      </c>
      <c r="G19" s="33">
        <f t="shared" si="1"/>
        <v>1062.8499999999999</v>
      </c>
      <c r="H19" s="34">
        <f t="shared" si="1"/>
        <v>34.15</v>
      </c>
      <c r="I19" s="34">
        <f t="shared" si="1"/>
        <v>31.200000000000003</v>
      </c>
      <c r="J19" s="35">
        <f t="shared" si="1"/>
        <v>157.4</v>
      </c>
    </row>
    <row r="20" spans="1:10" ht="15" thickBot="1" x14ac:dyDescent="0.4">
      <c r="A20" s="11"/>
      <c r="B20" s="26"/>
      <c r="C20" s="27"/>
      <c r="D20" s="12"/>
      <c r="E20" s="23"/>
      <c r="F20" s="44"/>
      <c r="G20" s="45"/>
      <c r="H20" s="46"/>
      <c r="I20" s="46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2023-11-09T13:57:25Z</dcterms:modified>
</cp:coreProperties>
</file>