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январь 23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8" i="1"/>
  <c r="J12" i="1"/>
  <c r="J18" i="1" s="1"/>
  <c r="I12" i="1"/>
  <c r="I18" i="1" s="1"/>
  <c r="H12" i="1"/>
  <c r="H18" i="1" s="1"/>
  <c r="G12" i="1"/>
  <c r="G18" i="1" s="1"/>
  <c r="F12" i="1"/>
  <c r="F18" i="1" s="1"/>
  <c r="J7" i="1"/>
  <c r="I7" i="1"/>
  <c r="H7" i="1"/>
  <c r="G7" i="1"/>
  <c r="J5" i="1"/>
  <c r="I5" i="1"/>
  <c r="H5" i="1"/>
  <c r="G5" i="1"/>
  <c r="J4" i="1"/>
  <c r="J10" i="1" s="1"/>
  <c r="I4" i="1"/>
  <c r="I10" i="1" s="1"/>
  <c r="H4" i="1"/>
  <c r="H10" i="1" s="1"/>
  <c r="G4" i="1"/>
  <c r="G10" i="1" s="1"/>
  <c r="F4" i="1"/>
  <c r="F10" i="1" s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<sst xmlns="http://schemas.openxmlformats.org/spreadsheetml/2006/main" count="53" uniqueCount="45">
  <si>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</si>
  <si>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</si>
  <si>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</si>
  <si>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</si>
  <si>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</si>
  <si>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</si>
  <si>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</si>
  <si>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</si>
  <si>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</si>
  <si>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</si>
  <si>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</si>
  <si>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</si>
  <si>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</si>
  <si>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</si>
  <si>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</si>
  <si>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</si>
  <si>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</si>
  <si>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</si>
  <si>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</si>
  <si>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</si>
  <si>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</si>
  <si>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</si>
  <si>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</si>
  <si>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гарнир</t>
  </si>
  <si>
    <t>закуска</t>
  </si>
  <si>
    <t>Т.32 сб.1981 г.</t>
  </si>
  <si>
    <t>№ 309 сб.2011г.</t>
  </si>
  <si>
    <t>Макаронные изделия отварные</t>
  </si>
  <si>
    <t>№ 54-3гн-2020</t>
  </si>
  <si>
    <t>Чай с сахаром, лимоном</t>
  </si>
  <si>
    <t>Хлеб  ржано-пшеничный</t>
  </si>
  <si>
    <t>фрукты</t>
  </si>
  <si>
    <t>акт</t>
  </si>
  <si>
    <t>Яблоко</t>
  </si>
  <si>
    <t>№ 268 сб.2011г.</t>
  </si>
  <si>
    <t>Котлета из свинины</t>
  </si>
  <si>
    <t>Чеснок</t>
  </si>
  <si>
    <t>Банан</t>
  </si>
  <si>
    <t>№ 108,109 сб.2011г.</t>
  </si>
  <si>
    <t>Суп карт. с клёцками,укропом,птицей отварной</t>
  </si>
  <si>
    <t>№ 395 сб.2011г.</t>
  </si>
  <si>
    <t>Вареники с картофелем, маслом сливочным</t>
  </si>
  <si>
    <t>№ 54-28гн-2020</t>
  </si>
  <si>
    <t>Чай с мёдом ,брусникой</t>
  </si>
  <si>
    <t>2023-01-18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</si>
</sst>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1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4" fillId="2" borderId="23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1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2" borderId="3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2" borderId="27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8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right" vertical="center"/>
    </xf>
    <xf numFmtId="2" fontId="1" fillId="2" borderId="3" xfId="0" applyNumberFormat="1" applyFont="1" applyFill="1" applyBorder="1" applyAlignment="1">
      <alignment horizontal="left"/>
    </xf>
    <xf numFmtId="0" fontId="1" fillId="0" borderId="18" xfId="0" applyFont="1" applyBorder="1"/>
    <xf numFmtId="0" fontId="1" fillId="0" borderId="13" xfId="0" applyFont="1" applyBorder="1"/>
    <xf numFmtId="164" fontId="4" fillId="0" borderId="4" xfId="0" applyNumberFormat="1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center"/>
    </xf>
    <xf numFmtId="0" fontId="1" fillId="2" borderId="29" xfId="0" applyFont="1" applyFill="1" applyBorder="1"/>
    <xf numFmtId="0" fontId="1" fillId="2" borderId="30" xfId="0" applyFont="1" applyFill="1" applyBorder="1"/>
    <xf numFmtId="0" fontId="4" fillId="2" borderId="20" xfId="0" applyFont="1" applyFill="1" applyBorder="1"/>
    <xf numFmtId="164" fontId="4" fillId="2" borderId="20" xfId="0" applyNumberFormat="1" applyFont="1" applyFill="1" applyBorder="1" applyAlignment="1">
      <alignment vertical="center"/>
    </xf>
    <xf numFmtId="0" fontId="4" fillId="2" borderId="23" xfId="0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0" fontId="1" fillId="0" borderId="26" xfId="0" applyFont="1" applyBorder="1"/>
    <xf numFmtId="0" fontId="4" fillId="0" borderId="1" xfId="0" applyFont="1" applyBorder="1"/>
    <xf numFmtId="2" fontId="4" fillId="2" borderId="1" xfId="1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2" fontId="1" fillId="2" borderId="5" xfId="0" applyNumberFormat="1" applyFont="1" applyFill="1" applyBorder="1" applyAlignment="1"/>
    <xf numFmtId="164" fontId="4" fillId="2" borderId="25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4" fillId="2" borderId="31" xfId="1" applyFont="1" applyFill="1" applyBorder="1"/>
    <xf numFmtId="0" fontId="1" fillId="2" borderId="1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left"/>
    </xf>
    <xf numFmtId="0" fontId="4" fillId="2" borderId="1" xfId="1" applyFont="1" applyFill="1" applyBorder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4" t="s">
        <v>13</v>
      </c>
      <c r="C1" s="65"/>
      <c r="D1" s="66"/>
      <c r="E1" s="1" t="s">
        <v>10</v>
      </c>
      <c r="F1" s="2"/>
      <c r="G1" s="1"/>
      <c r="H1" s="1"/>
      <c r="I1" s="1" t="s">
        <v>1</v>
      </c>
      <c r="J1" s="3" t="s">
        <v>44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8" t="s">
        <v>14</v>
      </c>
      <c r="B4" s="33" t="s">
        <v>31</v>
      </c>
      <c r="C4" s="37" t="s">
        <v>32</v>
      </c>
      <c r="D4" s="67" t="s">
        <v>33</v>
      </c>
      <c r="E4" s="11">
        <v>180</v>
      </c>
      <c r="F4" s="22">
        <f>0.18*155</f>
        <v>27.9</v>
      </c>
      <c r="G4" s="40">
        <f>47*1.8</f>
        <v>84.600000000000009</v>
      </c>
      <c r="H4" s="41">
        <f>0.4*1.8</f>
        <v>0.72000000000000008</v>
      </c>
      <c r="I4" s="41">
        <f>0.4*1.8</f>
        <v>0.72000000000000008</v>
      </c>
      <c r="J4" s="42">
        <f>9.8*1.8</f>
        <v>17.64</v>
      </c>
    </row>
    <row r="5" spans="1:10" x14ac:dyDescent="0.25">
      <c r="A5" s="16"/>
      <c r="B5" s="10" t="s">
        <v>21</v>
      </c>
      <c r="C5" s="24" t="s">
        <v>34</v>
      </c>
      <c r="D5" s="15" t="s">
        <v>35</v>
      </c>
      <c r="E5" s="11">
        <v>90</v>
      </c>
      <c r="F5" s="23">
        <v>25.93</v>
      </c>
      <c r="G5" s="38">
        <f>301.73*0.9</f>
        <v>271.55700000000002</v>
      </c>
      <c r="H5" s="38">
        <f>18.26*0.9</f>
        <v>16.434000000000001</v>
      </c>
      <c r="I5" s="38">
        <f>18.13*0.9</f>
        <v>16.317</v>
      </c>
      <c r="J5" s="39">
        <f>16.22*0.9</f>
        <v>14.597999999999999</v>
      </c>
    </row>
    <row r="6" spans="1:10" x14ac:dyDescent="0.25">
      <c r="A6" s="16"/>
      <c r="B6" s="46" t="s">
        <v>23</v>
      </c>
      <c r="C6" s="24" t="s">
        <v>26</v>
      </c>
      <c r="D6" s="56" t="s">
        <v>27</v>
      </c>
      <c r="E6" s="12">
        <v>150</v>
      </c>
      <c r="F6" s="57">
        <v>9.58</v>
      </c>
      <c r="G6" s="54">
        <v>202</v>
      </c>
      <c r="H6" s="54">
        <v>5.3</v>
      </c>
      <c r="I6" s="54">
        <v>5.5</v>
      </c>
      <c r="J6" s="47">
        <v>32.700000000000003</v>
      </c>
    </row>
    <row r="7" spans="1:10" x14ac:dyDescent="0.25">
      <c r="A7" s="16"/>
      <c r="B7" s="10" t="s">
        <v>24</v>
      </c>
      <c r="C7" s="55" t="s">
        <v>25</v>
      </c>
      <c r="D7" s="15" t="s">
        <v>36</v>
      </c>
      <c r="E7" s="12">
        <v>3</v>
      </c>
      <c r="F7" s="19">
        <v>0.61</v>
      </c>
      <c r="G7" s="54">
        <f>149*0.03</f>
        <v>4.47</v>
      </c>
      <c r="H7" s="54">
        <f>6.5*0.03</f>
        <v>0.19500000000000001</v>
      </c>
      <c r="I7" s="54">
        <f>0.5*0.03</f>
        <v>1.4999999999999999E-2</v>
      </c>
      <c r="J7" s="47">
        <f>29.9*0.03</f>
        <v>0.89699999999999991</v>
      </c>
    </row>
    <row r="8" spans="1:10" x14ac:dyDescent="0.25">
      <c r="A8" s="16"/>
      <c r="B8" s="33" t="s">
        <v>15</v>
      </c>
      <c r="C8" s="44" t="s">
        <v>28</v>
      </c>
      <c r="D8" s="15" t="s">
        <v>29</v>
      </c>
      <c r="E8" s="11">
        <v>207</v>
      </c>
      <c r="F8" s="23">
        <v>3.36</v>
      </c>
      <c r="G8" s="58">
        <v>27.9</v>
      </c>
      <c r="H8" s="58">
        <v>0.3</v>
      </c>
      <c r="I8" s="58">
        <v>0</v>
      </c>
      <c r="J8" s="59">
        <v>6.7</v>
      </c>
    </row>
    <row r="9" spans="1:10" x14ac:dyDescent="0.25">
      <c r="A9" s="16"/>
      <c r="B9" s="33" t="s">
        <v>17</v>
      </c>
      <c r="C9" s="37" t="s">
        <v>18</v>
      </c>
      <c r="D9" s="15" t="s">
        <v>19</v>
      </c>
      <c r="E9" s="11">
        <v>30</v>
      </c>
      <c r="F9" s="20">
        <v>2.71</v>
      </c>
      <c r="G9" s="25">
        <v>63</v>
      </c>
      <c r="H9" s="25">
        <v>1.8</v>
      </c>
      <c r="I9" s="25">
        <v>0.3</v>
      </c>
      <c r="J9" s="26">
        <v>12.9</v>
      </c>
    </row>
    <row r="10" spans="1:10" x14ac:dyDescent="0.25">
      <c r="A10" s="45"/>
      <c r="B10" s="33"/>
      <c r="C10" s="37"/>
      <c r="D10" s="15"/>
      <c r="E10" s="11">
        <f>SUM(E4:E9)</f>
        <v>660</v>
      </c>
      <c r="F10" s="20">
        <f>SUM(F4:F9)</f>
        <v>70.089999999999989</v>
      </c>
      <c r="G10" s="25">
        <f>SUM(G4:G9)</f>
        <v>653.52700000000004</v>
      </c>
      <c r="H10" s="25">
        <f>SUM(H4:H9)</f>
        <v>24.749000000000002</v>
      </c>
      <c r="I10" s="25">
        <f>SUM(I4:I9)</f>
        <v>22.852</v>
      </c>
      <c r="J10" s="26">
        <f>SUM(J4:J9)</f>
        <v>85.435000000000016</v>
      </c>
    </row>
    <row r="11" spans="1:10" ht="15.75" thickBot="1" x14ac:dyDescent="0.3">
      <c r="A11" s="13"/>
      <c r="B11" s="35"/>
      <c r="C11" s="36"/>
      <c r="D11" s="14"/>
      <c r="E11" s="27"/>
      <c r="F11" s="21"/>
      <c r="G11" s="28"/>
      <c r="H11" s="29"/>
      <c r="I11" s="29"/>
      <c r="J11" s="30"/>
    </row>
    <row r="12" spans="1:10" x14ac:dyDescent="0.25">
      <c r="A12" s="16" t="s">
        <v>9</v>
      </c>
      <c r="B12" s="33" t="s">
        <v>31</v>
      </c>
      <c r="C12" s="37" t="s">
        <v>32</v>
      </c>
      <c r="D12" s="15" t="s">
        <v>37</v>
      </c>
      <c r="E12" s="68">
        <v>205</v>
      </c>
      <c r="F12" s="19">
        <f>0.205*270</f>
        <v>55.349999999999994</v>
      </c>
      <c r="G12" s="38">
        <f>96*2.05</f>
        <v>196.79999999999998</v>
      </c>
      <c r="H12" s="38">
        <f>1.5*2.05</f>
        <v>3.0749999999999997</v>
      </c>
      <c r="I12" s="38">
        <f>0.5*2.05</f>
        <v>1.0249999999999999</v>
      </c>
      <c r="J12" s="39">
        <f>21*2.05</f>
        <v>43.05</v>
      </c>
    </row>
    <row r="13" spans="1:10" x14ac:dyDescent="0.25">
      <c r="A13" s="16"/>
      <c r="B13" s="10" t="s">
        <v>20</v>
      </c>
      <c r="C13" s="24" t="s">
        <v>38</v>
      </c>
      <c r="D13" s="53" t="s">
        <v>39</v>
      </c>
      <c r="E13" s="17">
        <v>227</v>
      </c>
      <c r="F13" s="22">
        <v>21.68</v>
      </c>
      <c r="G13" s="58">
        <v>185.4</v>
      </c>
      <c r="H13" s="58">
        <v>9.6</v>
      </c>
      <c r="I13" s="58">
        <v>8.4</v>
      </c>
      <c r="J13" s="59">
        <v>15</v>
      </c>
    </row>
    <row r="14" spans="1:10" x14ac:dyDescent="0.25">
      <c r="A14" s="16"/>
      <c r="B14" s="10" t="s">
        <v>22</v>
      </c>
      <c r="C14" s="44" t="s">
        <v>40</v>
      </c>
      <c r="D14" s="15" t="s">
        <v>41</v>
      </c>
      <c r="E14" s="11">
        <v>210</v>
      </c>
      <c r="F14" s="23">
        <v>43.11</v>
      </c>
      <c r="G14" s="43">
        <v>341</v>
      </c>
      <c r="H14" s="58">
        <v>12.8</v>
      </c>
      <c r="I14" s="58">
        <v>12.45</v>
      </c>
      <c r="J14" s="59">
        <v>36.049999999999997</v>
      </c>
    </row>
    <row r="15" spans="1:10" x14ac:dyDescent="0.25">
      <c r="A15" s="16"/>
      <c r="B15" s="33" t="s">
        <v>15</v>
      </c>
      <c r="C15" s="69" t="s">
        <v>42</v>
      </c>
      <c r="D15" s="15" t="s">
        <v>43</v>
      </c>
      <c r="E15" s="12">
        <v>200</v>
      </c>
      <c r="F15" s="19">
        <v>9.3699999999999992</v>
      </c>
      <c r="G15" s="38">
        <v>39.4</v>
      </c>
      <c r="H15" s="54">
        <v>0.3</v>
      </c>
      <c r="I15" s="54">
        <v>0.1</v>
      </c>
      <c r="J15" s="47">
        <v>9.4</v>
      </c>
    </row>
    <row r="16" spans="1:10" x14ac:dyDescent="0.25">
      <c r="A16" s="16"/>
      <c r="B16" s="46" t="s">
        <v>17</v>
      </c>
      <c r="C16" s="24" t="s">
        <v>18</v>
      </c>
      <c r="D16" s="70" t="s">
        <v>19</v>
      </c>
      <c r="E16" s="12">
        <v>30</v>
      </c>
      <c r="F16" s="19">
        <v>2.71</v>
      </c>
      <c r="G16" s="38">
        <v>63</v>
      </c>
      <c r="H16" s="54">
        <v>1.8</v>
      </c>
      <c r="I16" s="54">
        <v>0.3</v>
      </c>
      <c r="J16" s="47">
        <v>12.9</v>
      </c>
    </row>
    <row r="17" spans="1:10" x14ac:dyDescent="0.25">
      <c r="A17" s="16"/>
      <c r="B17" s="33" t="s">
        <v>17</v>
      </c>
      <c r="C17" s="34" t="s">
        <v>18</v>
      </c>
      <c r="D17" s="15" t="s">
        <v>30</v>
      </c>
      <c r="E17" s="12">
        <v>30</v>
      </c>
      <c r="F17" s="20">
        <v>2.67</v>
      </c>
      <c r="G17" s="25">
        <v>57</v>
      </c>
      <c r="H17" s="25">
        <v>1.8</v>
      </c>
      <c r="I17" s="25">
        <v>0.3</v>
      </c>
      <c r="J17" s="26">
        <v>11.4</v>
      </c>
    </row>
    <row r="18" spans="1:10" x14ac:dyDescent="0.25">
      <c r="A18" s="16"/>
      <c r="B18" s="49"/>
      <c r="C18" s="50"/>
      <c r="D18" s="51"/>
      <c r="E18" s="48">
        <f>SUM(E12:E17)</f>
        <v>902</v>
      </c>
      <c r="F18" s="19">
        <f>SUM(F12:F17)</f>
        <v>134.88999999999999</v>
      </c>
      <c r="G18" s="31">
        <f>SUM(G12:G17)</f>
        <v>882.6</v>
      </c>
      <c r="H18" s="52">
        <f>SUM(H12:H17)</f>
        <v>29.375000000000004</v>
      </c>
      <c r="I18" s="52">
        <f>SUM(I12:I17)</f>
        <v>22.575000000000003</v>
      </c>
      <c r="J18" s="32">
        <f>SUM(J12:J17)</f>
        <v>127.80000000000001</v>
      </c>
    </row>
    <row r="19" spans="1:10" ht="15.75" thickBot="1" x14ac:dyDescent="0.3">
      <c r="A19" s="13"/>
      <c r="B19" s="35"/>
      <c r="C19" s="36"/>
      <c r="D19" s="14"/>
      <c r="E19" s="27"/>
      <c r="F19" s="60"/>
      <c r="G19" s="61"/>
      <c r="H19" s="62"/>
      <c r="I19" s="62"/>
      <c r="J19" s="6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2023-01-18T01:00:35Z</dcterms:modified>
</cp:coreProperties>
</file>