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меню сайт 11.22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0" i="1"/>
  <c r="G16" i="1"/>
  <c r="F16" i="1"/>
  <c r="F19" i="1" s="1"/>
  <c r="J12" i="1"/>
  <c r="J19" i="1" s="1"/>
  <c r="I12" i="1"/>
  <c r="I19" i="1" s="1"/>
  <c r="H12" i="1"/>
  <c r="H19" i="1" s="1"/>
  <c r="G12" i="1"/>
  <c r="G19" i="1" s="1"/>
  <c r="F10" i="1"/>
  <c r="J7" i="1"/>
  <c r="I7" i="1"/>
  <c r="H7" i="1"/>
  <c r="G7" i="1"/>
  <c r="J5" i="1"/>
  <c r="I5" i="1"/>
  <c r="H5" i="1"/>
  <c r="G5" i="1"/>
  <c r="J4" i="1"/>
  <c r="I4" i="1"/>
  <c r="H4" i="1"/>
  <c r="H10" i="1" s="1"/>
  <c r="G4" i="1"/>
  <c r="G10" i="1" s="1"/>
  <c r="I10" i="1" l="1"/>
  <c r="J10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<sst xmlns="http://schemas.openxmlformats.org/spreadsheetml/2006/main" count="56" uniqueCount="47">
  <si>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</si>
  <si>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</si>
  <si>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</si>
  <si>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</si>
  <si>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</si>
  <si>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</si>
  <si>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</si>
  <si>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</si>
  <si>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</si>
  <si>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</si>
  <si>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</si>
  <si>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</si>
  <si>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</si>
  <si>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</si>
  <si>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</si>
  <si>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</si>
  <si>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</si>
  <si>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</si>
  <si>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</si>
  <si>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</si>
  <si>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</si>
  <si>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</si>
  <si>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</si>
  <si>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гарнир</t>
  </si>
  <si>
    <t>Т.32 сб.1981 г.</t>
  </si>
  <si>
    <t>закуска</t>
  </si>
  <si>
    <t>фрукты</t>
  </si>
  <si>
    <t>акт</t>
  </si>
  <si>
    <t>2 блюдо</t>
  </si>
  <si>
    <t>2022-11-08</t>
  </si>
  <si>
    <t>Мандарин</t>
  </si>
  <si>
    <t>Огурец свежий</t>
  </si>
  <si>
    <t>№ 54-3м-2020</t>
  </si>
  <si>
    <t>Голубцы любительские</t>
  </si>
  <si>
    <t>№ 312 сб.2011г.</t>
  </si>
  <si>
    <t>Картофельное пюре</t>
  </si>
  <si>
    <t>№ 54-2гн-2020</t>
  </si>
  <si>
    <t>Чай с сахаром</t>
  </si>
  <si>
    <t>№ 51,Т.32 сб.1981 г.</t>
  </si>
  <si>
    <t>Салат д/в из морск. капусты с зел. горошком</t>
  </si>
  <si>
    <t>№ 101,241 сб.2011г</t>
  </si>
  <si>
    <t>Суп карт. с крупой греч.,укропом,свин. отвар.</t>
  </si>
  <si>
    <t>Т.18 сб.1981 г.</t>
  </si>
  <si>
    <t>Сосиска отварная</t>
  </si>
  <si>
    <t>№ 309 сб.2011г.</t>
  </si>
  <si>
    <t>Макаронные изделия отварные</t>
  </si>
  <si>
    <t>Сок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</si>
</sst>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8" xfId="0" applyFont="1" applyBorder="1"/>
    <xf numFmtId="0" fontId="5" fillId="0" borderId="18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30" xfId="0" applyFont="1" applyBorder="1"/>
    <xf numFmtId="0" fontId="4" fillId="0" borderId="25" xfId="0" applyFont="1" applyBorder="1"/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1" xfId="0" applyNumberFormat="1" applyFont="1" applyFill="1" applyBorder="1" applyAlignment="1"/>
    <xf numFmtId="164" fontId="4" fillId="2" borderId="4" xfId="0" applyNumberFormat="1" applyFont="1" applyFill="1" applyBorder="1" applyAlignment="1">
      <alignment horizontal="right" vertical="center"/>
    </xf>
    <xf numFmtId="0" fontId="1" fillId="0" borderId="32" xfId="0" applyFont="1" applyBorder="1"/>
    <xf numFmtId="0" fontId="4" fillId="0" borderId="33" xfId="0" applyFont="1" applyBorder="1"/>
    <xf numFmtId="0" fontId="4" fillId="2" borderId="33" xfId="2" applyNumberFormat="1" applyFont="1" applyFill="1" applyBorder="1" applyAlignment="1">
      <alignment horizontal="center"/>
    </xf>
    <xf numFmtId="2" fontId="4" fillId="2" borderId="33" xfId="1" applyNumberFormat="1" applyFont="1" applyFill="1" applyBorder="1" applyAlignment="1"/>
    <xf numFmtId="164" fontId="4" fillId="2" borderId="34" xfId="0" applyNumberFormat="1" applyFont="1" applyFill="1" applyBorder="1" applyAlignment="1"/>
    <xf numFmtId="164" fontId="4" fillId="2" borderId="33" xfId="0" applyNumberFormat="1" applyFont="1" applyFill="1" applyBorder="1" applyAlignment="1"/>
    <xf numFmtId="164" fontId="4" fillId="2" borderId="35" xfId="0" applyNumberFormat="1" applyFont="1" applyFill="1" applyBorder="1" applyAlignment="1"/>
    <xf numFmtId="0" fontId="1" fillId="2" borderId="12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0" borderId="1" xfId="0" applyNumberFormat="1" applyFont="1" applyFill="1" applyBorder="1" applyAlignment="1"/>
    <xf numFmtId="0" fontId="4" fillId="2" borderId="1" xfId="1" applyFont="1" applyFill="1" applyBorder="1"/>
    <xf numFmtId="2" fontId="4" fillId="2" borderId="1" xfId="1" applyNumberFormat="1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B7" sqref="B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76" t="s">
        <v>13</v>
      </c>
      <c r="C1" s="77"/>
      <c r="D1" s="78"/>
      <c r="E1" s="1" t="s">
        <v>10</v>
      </c>
      <c r="F1" s="2"/>
      <c r="G1" s="1"/>
      <c r="H1" s="1"/>
      <c r="I1" s="1" t="s">
        <v>1</v>
      </c>
      <c r="J1" s="3" t="s">
        <v>29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21" t="s">
        <v>14</v>
      </c>
      <c r="B4" s="60" t="s">
        <v>26</v>
      </c>
      <c r="C4" s="66" t="s">
        <v>27</v>
      </c>
      <c r="D4" s="67" t="s">
        <v>30</v>
      </c>
      <c r="E4" s="68">
        <v>101</v>
      </c>
      <c r="F4" s="69">
        <v>19.190000000000001</v>
      </c>
      <c r="G4" s="70">
        <f>38*1.01</f>
        <v>38.380000000000003</v>
      </c>
      <c r="H4" s="71">
        <f>0.8*1.01</f>
        <v>0.80800000000000005</v>
      </c>
      <c r="I4" s="71">
        <f>0.2*1.01</f>
        <v>0.20200000000000001</v>
      </c>
      <c r="J4" s="72">
        <f>7.5*1.01</f>
        <v>7.5750000000000002</v>
      </c>
    </row>
    <row r="5" spans="1:10" x14ac:dyDescent="0.35">
      <c r="A5" s="19"/>
      <c r="B5" s="11" t="s">
        <v>25</v>
      </c>
      <c r="C5" s="18" t="s">
        <v>24</v>
      </c>
      <c r="D5" s="61" t="s">
        <v>31</v>
      </c>
      <c r="E5" s="20">
        <v>55</v>
      </c>
      <c r="F5" s="25">
        <v>19.920000000000002</v>
      </c>
      <c r="G5" s="79">
        <f>14.5*0.55</f>
        <v>7.9750000000000005</v>
      </c>
      <c r="H5" s="49">
        <f>0.8*0.55</f>
        <v>0.44000000000000006</v>
      </c>
      <c r="I5" s="49">
        <f>0.1*0.55</f>
        <v>5.5000000000000007E-2</v>
      </c>
      <c r="J5" s="59">
        <f>2.5*0.55</f>
        <v>1.375</v>
      </c>
    </row>
    <row r="6" spans="1:10" x14ac:dyDescent="0.35">
      <c r="A6" s="19"/>
      <c r="B6" s="73" t="s">
        <v>22</v>
      </c>
      <c r="C6" s="51" t="s">
        <v>32</v>
      </c>
      <c r="D6" s="61" t="s">
        <v>33</v>
      </c>
      <c r="E6" s="20">
        <v>100</v>
      </c>
      <c r="F6" s="25">
        <v>32.18</v>
      </c>
      <c r="G6" s="49">
        <v>130.6</v>
      </c>
      <c r="H6" s="49">
        <v>8.4</v>
      </c>
      <c r="I6" s="49">
        <v>7.95</v>
      </c>
      <c r="J6" s="49">
        <v>6.35</v>
      </c>
    </row>
    <row r="7" spans="1:10" x14ac:dyDescent="0.35">
      <c r="A7" s="19"/>
      <c r="B7" s="27" t="s">
        <v>23</v>
      </c>
      <c r="C7" s="28" t="s">
        <v>34</v>
      </c>
      <c r="D7" s="17" t="s">
        <v>35</v>
      </c>
      <c r="E7" s="12">
        <v>150</v>
      </c>
      <c r="F7" s="26">
        <v>13.11</v>
      </c>
      <c r="G7" s="49">
        <f>194.4/0.2*0.15</f>
        <v>145.79999999999998</v>
      </c>
      <c r="H7" s="49">
        <f>4.13/0.2*0.15</f>
        <v>3.0974999999999997</v>
      </c>
      <c r="I7" s="49">
        <f>8/0.2*0.15</f>
        <v>6</v>
      </c>
      <c r="J7" s="59">
        <f>9.1/0.2*0.15</f>
        <v>6.8249999999999984</v>
      </c>
    </row>
    <row r="8" spans="1:10" x14ac:dyDescent="0.35">
      <c r="A8" s="19"/>
      <c r="B8" s="41" t="s">
        <v>15</v>
      </c>
      <c r="C8" s="51" t="s">
        <v>36</v>
      </c>
      <c r="D8" s="17" t="s">
        <v>37</v>
      </c>
      <c r="E8" s="12">
        <v>200</v>
      </c>
      <c r="F8" s="26">
        <v>1.43</v>
      </c>
      <c r="G8" s="57">
        <v>26.8</v>
      </c>
      <c r="H8" s="57">
        <v>0.2</v>
      </c>
      <c r="I8" s="57">
        <v>0</v>
      </c>
      <c r="J8" s="58">
        <v>6.5</v>
      </c>
    </row>
    <row r="9" spans="1:10" x14ac:dyDescent="0.35">
      <c r="A9" s="19"/>
      <c r="B9" s="41" t="s">
        <v>17</v>
      </c>
      <c r="C9" s="42" t="s">
        <v>18</v>
      </c>
      <c r="D9" s="17" t="s">
        <v>19</v>
      </c>
      <c r="E9" s="13">
        <v>30</v>
      </c>
      <c r="F9" s="23">
        <v>2.71</v>
      </c>
      <c r="G9" s="29">
        <v>63</v>
      </c>
      <c r="H9" s="29">
        <v>1.8</v>
      </c>
      <c r="I9" s="29">
        <v>0.3</v>
      </c>
      <c r="J9" s="30">
        <v>12.9</v>
      </c>
    </row>
    <row r="10" spans="1:10" x14ac:dyDescent="0.35">
      <c r="A10" s="10"/>
      <c r="B10" s="43"/>
      <c r="C10" s="44"/>
      <c r="D10" s="14"/>
      <c r="E10" s="13">
        <f>SUM(E4:E9)</f>
        <v>636</v>
      </c>
      <c r="F10" s="22">
        <f>SUM(F4:F9)</f>
        <v>88.539999999999992</v>
      </c>
      <c r="G10" s="39">
        <f>SUM(G4:G9)</f>
        <v>412.55500000000001</v>
      </c>
      <c r="H10" s="48">
        <f>SUM(H4:H9)</f>
        <v>14.7455</v>
      </c>
      <c r="I10" s="48">
        <f>SUM(I4:I9)</f>
        <v>14.507000000000001</v>
      </c>
      <c r="J10" s="40">
        <f>SUM(J4:J9)</f>
        <v>41.524999999999999</v>
      </c>
    </row>
    <row r="11" spans="1:10" ht="15" thickBot="1" x14ac:dyDescent="0.4">
      <c r="A11" s="15"/>
      <c r="B11" s="45"/>
      <c r="C11" s="46"/>
      <c r="D11" s="16"/>
      <c r="E11" s="35"/>
      <c r="F11" s="24"/>
      <c r="G11" s="36"/>
      <c r="H11" s="37"/>
      <c r="I11" s="37"/>
      <c r="J11" s="38"/>
    </row>
    <row r="12" spans="1:10" x14ac:dyDescent="0.35">
      <c r="A12" s="19" t="s">
        <v>9</v>
      </c>
      <c r="B12" s="11" t="s">
        <v>25</v>
      </c>
      <c r="C12" s="18" t="s">
        <v>38</v>
      </c>
      <c r="D12" s="50" t="s">
        <v>39</v>
      </c>
      <c r="E12" s="12">
        <v>70</v>
      </c>
      <c r="F12" s="25">
        <v>15.21</v>
      </c>
      <c r="G12" s="62">
        <f>122*0.7</f>
        <v>85.399999999999991</v>
      </c>
      <c r="H12" s="63">
        <f>1*0.7</f>
        <v>0.7</v>
      </c>
      <c r="I12" s="63">
        <f>10*0.7</f>
        <v>7</v>
      </c>
      <c r="J12" s="64">
        <f>7*0.7</f>
        <v>4.8999999999999995</v>
      </c>
    </row>
    <row r="13" spans="1:10" x14ac:dyDescent="0.35">
      <c r="A13" s="19"/>
      <c r="B13" s="11" t="s">
        <v>20</v>
      </c>
      <c r="C13" s="28" t="s">
        <v>40</v>
      </c>
      <c r="D13" s="61" t="s">
        <v>41</v>
      </c>
      <c r="E13" s="20">
        <v>227</v>
      </c>
      <c r="F13" s="25">
        <v>21.61</v>
      </c>
      <c r="G13" s="49">
        <v>138.6</v>
      </c>
      <c r="H13" s="49">
        <v>8.3699999999999992</v>
      </c>
      <c r="I13" s="49">
        <v>6.9</v>
      </c>
      <c r="J13" s="59">
        <v>9.6</v>
      </c>
    </row>
    <row r="14" spans="1:10" x14ac:dyDescent="0.35">
      <c r="A14" s="19"/>
      <c r="B14" s="11" t="s">
        <v>28</v>
      </c>
      <c r="C14" s="18" t="s">
        <v>42</v>
      </c>
      <c r="D14" s="80" t="s">
        <v>43</v>
      </c>
      <c r="E14" s="13">
        <v>100</v>
      </c>
      <c r="F14" s="26">
        <v>48.72</v>
      </c>
      <c r="G14" s="74">
        <v>192</v>
      </c>
      <c r="H14" s="74">
        <v>12</v>
      </c>
      <c r="I14" s="74">
        <v>16</v>
      </c>
      <c r="J14" s="75">
        <v>0</v>
      </c>
    </row>
    <row r="15" spans="1:10" x14ac:dyDescent="0.35">
      <c r="A15" s="19"/>
      <c r="B15" s="27" t="s">
        <v>23</v>
      </c>
      <c r="C15" s="28" t="s">
        <v>44</v>
      </c>
      <c r="D15" s="50" t="s">
        <v>45</v>
      </c>
      <c r="E15" s="13">
        <v>150</v>
      </c>
      <c r="F15" s="81">
        <v>9.58</v>
      </c>
      <c r="G15" s="74">
        <v>202</v>
      </c>
      <c r="H15" s="74">
        <v>5.3</v>
      </c>
      <c r="I15" s="74">
        <v>5.5</v>
      </c>
      <c r="J15" s="74">
        <v>32.700000000000003</v>
      </c>
    </row>
    <row r="16" spans="1:10" x14ac:dyDescent="0.35">
      <c r="A16" s="19"/>
      <c r="B16" s="41" t="s">
        <v>15</v>
      </c>
      <c r="C16" s="42" t="s">
        <v>18</v>
      </c>
      <c r="D16" s="17" t="s">
        <v>46</v>
      </c>
      <c r="E16" s="13">
        <v>200</v>
      </c>
      <c r="F16" s="22">
        <f>107*0.2</f>
        <v>21.400000000000002</v>
      </c>
      <c r="G16" s="56">
        <f>13.6*2</f>
        <v>27.2</v>
      </c>
      <c r="H16" s="56">
        <v>0</v>
      </c>
      <c r="I16" s="56">
        <v>0</v>
      </c>
      <c r="J16" s="65">
        <v>6</v>
      </c>
    </row>
    <row r="17" spans="1:10" x14ac:dyDescent="0.35">
      <c r="A17" s="19"/>
      <c r="B17" s="41" t="s">
        <v>17</v>
      </c>
      <c r="C17" s="42" t="s">
        <v>18</v>
      </c>
      <c r="D17" s="17" t="s">
        <v>19</v>
      </c>
      <c r="E17" s="13">
        <v>30</v>
      </c>
      <c r="F17" s="23">
        <v>2.71</v>
      </c>
      <c r="G17" s="29">
        <v>63</v>
      </c>
      <c r="H17" s="29">
        <v>1.8</v>
      </c>
      <c r="I17" s="29">
        <v>0.3</v>
      </c>
      <c r="J17" s="30">
        <v>12.9</v>
      </c>
    </row>
    <row r="18" spans="1:10" x14ac:dyDescent="0.35">
      <c r="A18" s="19"/>
      <c r="B18" s="41" t="s">
        <v>17</v>
      </c>
      <c r="C18" s="47" t="s">
        <v>18</v>
      </c>
      <c r="D18" s="17" t="s">
        <v>21</v>
      </c>
      <c r="E18" s="31">
        <v>30</v>
      </c>
      <c r="F18" s="22">
        <v>2.67</v>
      </c>
      <c r="G18" s="32">
        <v>57</v>
      </c>
      <c r="H18" s="33">
        <v>1.8</v>
      </c>
      <c r="I18" s="33">
        <v>0.3</v>
      </c>
      <c r="J18" s="34">
        <v>11.4</v>
      </c>
    </row>
    <row r="19" spans="1:10" x14ac:dyDescent="0.35">
      <c r="A19" s="19"/>
      <c r="B19" s="43"/>
      <c r="C19" s="44"/>
      <c r="D19" s="14"/>
      <c r="E19" s="31">
        <f>SUM(E12:E18)</f>
        <v>807</v>
      </c>
      <c r="F19" s="52">
        <f>SUM(F12:F18)</f>
        <v>121.89999999999999</v>
      </c>
      <c r="G19" s="53">
        <f>SUM(G11:G18)</f>
        <v>765.2</v>
      </c>
      <c r="H19" s="54">
        <f>SUM(H11:H18)</f>
        <v>29.970000000000002</v>
      </c>
      <c r="I19" s="54">
        <f>SUM(I11:I18)</f>
        <v>35.999999999999993</v>
      </c>
      <c r="J19" s="55">
        <f>SUM(J11:J18)</f>
        <v>77.500000000000014</v>
      </c>
    </row>
    <row r="20" spans="1:10" ht="15" thickBot="1" x14ac:dyDescent="0.4">
      <c r="A20" s="15"/>
      <c r="B20" s="45"/>
      <c r="C20" s="46"/>
      <c r="D20" s="16"/>
      <c r="E20" s="35"/>
      <c r="F20" s="24"/>
      <c r="G20" s="36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2022-11-24T06:40:33Z</dcterms:modified>
</cp:coreProperties>
</file>